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oglio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85" i="1"/>
  <c r="F385"/>
  <c r="E385"/>
  <c r="D385"/>
  <c r="C385"/>
  <c r="B385"/>
  <c r="I384"/>
  <c r="I383"/>
  <c r="G383"/>
  <c r="G385" s="1"/>
  <c r="G373"/>
  <c r="E366"/>
  <c r="D366"/>
  <c r="C366"/>
  <c r="G365"/>
  <c r="G366" s="1"/>
  <c r="F364"/>
  <c r="F366" s="1"/>
  <c r="E364"/>
  <c r="D364"/>
  <c r="C364"/>
  <c r="B364"/>
  <c r="B366" s="1"/>
  <c r="G363"/>
  <c r="G364" s="1"/>
  <c r="G362"/>
  <c r="H362" s="1"/>
  <c r="G361"/>
  <c r="E360"/>
  <c r="F360" s="1"/>
  <c r="D360"/>
  <c r="C360"/>
  <c r="E350"/>
  <c r="C344"/>
  <c r="B344"/>
  <c r="D344" s="1"/>
  <c r="D343"/>
  <c r="C343"/>
  <c r="B343"/>
  <c r="E341"/>
  <c r="D341"/>
  <c r="C341"/>
  <c r="B341"/>
  <c r="E340"/>
  <c r="D340"/>
  <c r="C340"/>
  <c r="B340"/>
  <c r="E339"/>
  <c r="D339"/>
  <c r="C339"/>
  <c r="B339"/>
  <c r="D338"/>
  <c r="E352" s="1"/>
  <c r="H363" s="1"/>
  <c r="C338"/>
  <c r="B338"/>
  <c r="D334"/>
  <c r="C334"/>
  <c r="B334"/>
  <c r="D333"/>
  <c r="C333"/>
  <c r="B333"/>
  <c r="E332"/>
  <c r="E334" s="1"/>
  <c r="D332"/>
  <c r="C332"/>
  <c r="B332"/>
  <c r="D331"/>
  <c r="C331"/>
  <c r="B331"/>
  <c r="D330"/>
  <c r="C330"/>
  <c r="B330"/>
  <c r="D329"/>
  <c r="C329"/>
  <c r="B329"/>
  <c r="E328"/>
  <c r="E330" s="1"/>
  <c r="D328"/>
  <c r="C328"/>
  <c r="B328"/>
  <c r="D327"/>
  <c r="C327"/>
  <c r="B327"/>
  <c r="D326"/>
  <c r="C326"/>
  <c r="B326"/>
  <c r="D325"/>
  <c r="C325"/>
  <c r="B325"/>
  <c r="E324"/>
  <c r="E326" s="1"/>
  <c r="D324"/>
  <c r="C324"/>
  <c r="B324"/>
  <c r="D323"/>
  <c r="C323"/>
  <c r="B323"/>
  <c r="D322"/>
  <c r="C322"/>
  <c r="B322"/>
  <c r="D321"/>
  <c r="C321"/>
  <c r="B321"/>
  <c r="E320"/>
  <c r="E322" s="1"/>
  <c r="D320"/>
  <c r="C320"/>
  <c r="B320"/>
  <c r="D319"/>
  <c r="C319"/>
  <c r="B319"/>
  <c r="D318"/>
  <c r="C318"/>
  <c r="B318"/>
  <c r="D317"/>
  <c r="C317"/>
  <c r="B317"/>
  <c r="E316"/>
  <c r="E318" s="1"/>
  <c r="D316"/>
  <c r="C316"/>
  <c r="B316"/>
  <c r="D315"/>
  <c r="D335" s="1"/>
  <c r="C315"/>
  <c r="C335" s="1"/>
  <c r="B315"/>
  <c r="B335" s="1"/>
  <c r="D312"/>
  <c r="C312"/>
  <c r="B312"/>
  <c r="D311"/>
  <c r="C311"/>
  <c r="B311"/>
  <c r="E310"/>
  <c r="E312" s="1"/>
  <c r="D310"/>
  <c r="C310"/>
  <c r="B310"/>
  <c r="D309"/>
  <c r="D313" s="1"/>
  <c r="C309"/>
  <c r="C313" s="1"/>
  <c r="B309"/>
  <c r="B313" s="1"/>
  <c r="B337" s="1"/>
  <c r="B342" s="1"/>
  <c r="D308"/>
  <c r="C308"/>
  <c r="B308"/>
  <c r="D307"/>
  <c r="C307"/>
  <c r="B307"/>
  <c r="E306"/>
  <c r="E308" s="1"/>
  <c r="D306"/>
  <c r="C306"/>
  <c r="B306"/>
  <c r="D305"/>
  <c r="C305"/>
  <c r="B305"/>
  <c r="D304"/>
  <c r="C304"/>
  <c r="B304"/>
  <c r="D303"/>
  <c r="C303"/>
  <c r="B303"/>
  <c r="E302"/>
  <c r="E304" s="1"/>
  <c r="D302"/>
  <c r="C302"/>
  <c r="B302"/>
  <c r="D301"/>
  <c r="C301"/>
  <c r="B301"/>
  <c r="D300"/>
  <c r="C300"/>
  <c r="B300"/>
  <c r="D299"/>
  <c r="C299"/>
  <c r="B299"/>
  <c r="E298"/>
  <c r="E300" s="1"/>
  <c r="D298"/>
  <c r="C298"/>
  <c r="B298"/>
  <c r="D297"/>
  <c r="C297"/>
  <c r="B297"/>
  <c r="D296"/>
  <c r="C296"/>
  <c r="B296"/>
  <c r="E295"/>
  <c r="E293" s="1"/>
  <c r="D295"/>
  <c r="C295"/>
  <c r="B295"/>
  <c r="E294"/>
  <c r="E296" s="1"/>
  <c r="D294"/>
  <c r="C294"/>
  <c r="B294"/>
  <c r="D293"/>
  <c r="C293"/>
  <c r="B293"/>
  <c r="D292"/>
  <c r="C292"/>
  <c r="B292"/>
  <c r="D291"/>
  <c r="C291"/>
  <c r="B291"/>
  <c r="E290"/>
  <c r="E292" s="1"/>
  <c r="D290"/>
  <c r="C290"/>
  <c r="B290"/>
  <c r="D289"/>
  <c r="C289"/>
  <c r="B289"/>
  <c r="D288"/>
  <c r="C288"/>
  <c r="B288"/>
  <c r="E287"/>
  <c r="E285" s="1"/>
  <c r="D287"/>
  <c r="C287"/>
  <c r="B287"/>
  <c r="E286"/>
  <c r="E288" s="1"/>
  <c r="D286"/>
  <c r="C286"/>
  <c r="B286"/>
  <c r="D285"/>
  <c r="C285"/>
  <c r="B285"/>
  <c r="D284"/>
  <c r="E351" s="1"/>
  <c r="C284"/>
  <c r="B284"/>
  <c r="D283"/>
  <c r="C283"/>
  <c r="B283"/>
  <c r="E282"/>
  <c r="E284" s="1"/>
  <c r="D282"/>
  <c r="E349" s="1"/>
  <c r="C282"/>
  <c r="B282"/>
  <c r="D281"/>
  <c r="C281"/>
  <c r="B281"/>
  <c r="D275"/>
  <c r="D274"/>
  <c r="E272"/>
  <c r="D272"/>
  <c r="E271"/>
  <c r="D271"/>
  <c r="E270"/>
  <c r="D270"/>
  <c r="D269"/>
  <c r="C269"/>
  <c r="B269"/>
  <c r="D265"/>
  <c r="D264"/>
  <c r="D263"/>
  <c r="C262"/>
  <c r="B262"/>
  <c r="D261"/>
  <c r="D260"/>
  <c r="E259"/>
  <c r="E260" s="1"/>
  <c r="D259"/>
  <c r="D258"/>
  <c r="C258"/>
  <c r="B258"/>
  <c r="D257"/>
  <c r="D256"/>
  <c r="D255"/>
  <c r="C254"/>
  <c r="B254"/>
  <c r="D253"/>
  <c r="D252"/>
  <c r="E251"/>
  <c r="E252" s="1"/>
  <c r="D251"/>
  <c r="D250"/>
  <c r="C250"/>
  <c r="C266" s="1"/>
  <c r="B250"/>
  <c r="D249"/>
  <c r="D248"/>
  <c r="D247"/>
  <c r="C246"/>
  <c r="B246"/>
  <c r="B266" s="1"/>
  <c r="D243"/>
  <c r="D242"/>
  <c r="E241"/>
  <c r="E242" s="1"/>
  <c r="D241"/>
  <c r="D240"/>
  <c r="C240"/>
  <c r="C244" s="1"/>
  <c r="B240"/>
  <c r="D239"/>
  <c r="D238"/>
  <c r="D237"/>
  <c r="C236"/>
  <c r="B236"/>
  <c r="B244" s="1"/>
  <c r="B268" s="1"/>
  <c r="B273" s="1"/>
  <c r="B276" s="1"/>
  <c r="D235"/>
  <c r="D234"/>
  <c r="E233"/>
  <c r="E234" s="1"/>
  <c r="D233"/>
  <c r="D232"/>
  <c r="C232"/>
  <c r="B232"/>
  <c r="D231"/>
  <c r="D230"/>
  <c r="D229"/>
  <c r="C228"/>
  <c r="B228"/>
  <c r="D227"/>
  <c r="D226"/>
  <c r="E225"/>
  <c r="E226" s="1"/>
  <c r="D225"/>
  <c r="D224"/>
  <c r="C224"/>
  <c r="B224"/>
  <c r="D223"/>
  <c r="D222"/>
  <c r="D221"/>
  <c r="C220"/>
  <c r="B220"/>
  <c r="D219"/>
  <c r="D218"/>
  <c r="E217"/>
  <c r="E218" s="1"/>
  <c r="D217"/>
  <c r="D216"/>
  <c r="C216"/>
  <c r="B216"/>
  <c r="D215"/>
  <c r="D214"/>
  <c r="D213"/>
  <c r="C212"/>
  <c r="B212"/>
  <c r="D206"/>
  <c r="D205"/>
  <c r="E203"/>
  <c r="D203"/>
  <c r="E202"/>
  <c r="D202"/>
  <c r="E201"/>
  <c r="D201"/>
  <c r="D200"/>
  <c r="C200"/>
  <c r="B200"/>
  <c r="E196"/>
  <c r="D196"/>
  <c r="D195"/>
  <c r="E194"/>
  <c r="D194"/>
  <c r="D193" s="1"/>
  <c r="C193"/>
  <c r="B193"/>
  <c r="D192"/>
  <c r="E191"/>
  <c r="E189" s="1"/>
  <c r="D191"/>
  <c r="E190"/>
  <c r="E192" s="1"/>
  <c r="D190"/>
  <c r="D189"/>
  <c r="C189"/>
  <c r="B189"/>
  <c r="E188"/>
  <c r="D188"/>
  <c r="D187"/>
  <c r="E186"/>
  <c r="D186"/>
  <c r="D185" s="1"/>
  <c r="C185"/>
  <c r="B185"/>
  <c r="D184"/>
  <c r="E183"/>
  <c r="E181" s="1"/>
  <c r="D183"/>
  <c r="E182"/>
  <c r="E184" s="1"/>
  <c r="D182"/>
  <c r="D181"/>
  <c r="C181"/>
  <c r="B181"/>
  <c r="E180"/>
  <c r="D180"/>
  <c r="D179"/>
  <c r="E178"/>
  <c r="D178"/>
  <c r="D177" s="1"/>
  <c r="D197" s="1"/>
  <c r="C177"/>
  <c r="C197" s="1"/>
  <c r="B177"/>
  <c r="B197" s="1"/>
  <c r="D174"/>
  <c r="E173"/>
  <c r="E171" s="1"/>
  <c r="D173"/>
  <c r="E172"/>
  <c r="E174" s="1"/>
  <c r="D172"/>
  <c r="D171"/>
  <c r="C171"/>
  <c r="B171"/>
  <c r="D170"/>
  <c r="D169"/>
  <c r="E168"/>
  <c r="E170" s="1"/>
  <c r="D168"/>
  <c r="D167" s="1"/>
  <c r="C167"/>
  <c r="C175" s="1"/>
  <c r="C199" s="1"/>
  <c r="C204" s="1"/>
  <c r="C207" s="1"/>
  <c r="B167"/>
  <c r="B175" s="1"/>
  <c r="D166"/>
  <c r="E165"/>
  <c r="E163" s="1"/>
  <c r="D165"/>
  <c r="E164"/>
  <c r="E166" s="1"/>
  <c r="D164"/>
  <c r="D163"/>
  <c r="C163"/>
  <c r="B163"/>
  <c r="D162"/>
  <c r="D161"/>
  <c r="E160"/>
  <c r="D160"/>
  <c r="D159" s="1"/>
  <c r="C159"/>
  <c r="B159"/>
  <c r="D158"/>
  <c r="E157"/>
  <c r="E155" s="1"/>
  <c r="D157"/>
  <c r="E156"/>
  <c r="E158" s="1"/>
  <c r="D156"/>
  <c r="D155"/>
  <c r="C155"/>
  <c r="B155"/>
  <c r="D154"/>
  <c r="D153"/>
  <c r="E152"/>
  <c r="D152"/>
  <c r="D151" s="1"/>
  <c r="C151"/>
  <c r="B151"/>
  <c r="D150"/>
  <c r="E149"/>
  <c r="E147" s="1"/>
  <c r="D149"/>
  <c r="E148"/>
  <c r="E150" s="1"/>
  <c r="D148"/>
  <c r="D147"/>
  <c r="C147"/>
  <c r="B147"/>
  <c r="D146"/>
  <c r="D145"/>
  <c r="E144"/>
  <c r="D144"/>
  <c r="D143" s="1"/>
  <c r="C143"/>
  <c r="B143"/>
  <c r="D136"/>
  <c r="D135"/>
  <c r="E133"/>
  <c r="D133"/>
  <c r="E132"/>
  <c r="D132"/>
  <c r="E131"/>
  <c r="D131"/>
  <c r="D130" s="1"/>
  <c r="C130"/>
  <c r="B130"/>
  <c r="D126"/>
  <c r="D125"/>
  <c r="D123" s="1"/>
  <c r="E124"/>
  <c r="E125" s="1"/>
  <c r="D124"/>
  <c r="C123"/>
  <c r="B123"/>
  <c r="D122"/>
  <c r="D121"/>
  <c r="D120"/>
  <c r="C119"/>
  <c r="B119"/>
  <c r="D118"/>
  <c r="D117"/>
  <c r="D115" s="1"/>
  <c r="E116"/>
  <c r="E117" s="1"/>
  <c r="D116"/>
  <c r="C115"/>
  <c r="B115"/>
  <c r="D114"/>
  <c r="D113"/>
  <c r="D112"/>
  <c r="C111"/>
  <c r="B111"/>
  <c r="B127" s="1"/>
  <c r="D110"/>
  <c r="D109"/>
  <c r="D107" s="1"/>
  <c r="E108"/>
  <c r="E109" s="1"/>
  <c r="D108"/>
  <c r="C107"/>
  <c r="C127" s="1"/>
  <c r="B107"/>
  <c r="D104"/>
  <c r="D103"/>
  <c r="D102"/>
  <c r="C101"/>
  <c r="B101"/>
  <c r="D100"/>
  <c r="D99"/>
  <c r="D97" s="1"/>
  <c r="E98"/>
  <c r="E99" s="1"/>
  <c r="D98"/>
  <c r="C97"/>
  <c r="C105" s="1"/>
  <c r="C129" s="1"/>
  <c r="C134" s="1"/>
  <c r="C137" s="1"/>
  <c r="B97"/>
  <c r="D96"/>
  <c r="D95"/>
  <c r="D94"/>
  <c r="C93"/>
  <c r="B93"/>
  <c r="D92"/>
  <c r="D91"/>
  <c r="D89" s="1"/>
  <c r="E90"/>
  <c r="E91" s="1"/>
  <c r="D90"/>
  <c r="C89"/>
  <c r="B89"/>
  <c r="D88"/>
  <c r="D87"/>
  <c r="D86"/>
  <c r="C85"/>
  <c r="B85"/>
  <c r="D84"/>
  <c r="D83"/>
  <c r="D81" s="1"/>
  <c r="E82"/>
  <c r="E83" s="1"/>
  <c r="D82"/>
  <c r="C81"/>
  <c r="B81"/>
  <c r="D80"/>
  <c r="D79"/>
  <c r="D78"/>
  <c r="C77"/>
  <c r="B77"/>
  <c r="D76"/>
  <c r="D75"/>
  <c r="D73" s="1"/>
  <c r="E74"/>
  <c r="E75" s="1"/>
  <c r="D74"/>
  <c r="C73"/>
  <c r="B73"/>
  <c r="B63"/>
  <c r="B62"/>
  <c r="B61"/>
  <c r="B60"/>
  <c r="B59"/>
  <c r="B58"/>
  <c r="B57"/>
  <c r="B56"/>
  <c r="B64" s="1"/>
  <c r="B65" s="1"/>
  <c r="B55"/>
  <c r="B53"/>
  <c r="B52"/>
  <c r="B54" s="1"/>
  <c r="B49"/>
  <c r="B48"/>
  <c r="B38"/>
  <c r="B33"/>
  <c r="B32"/>
  <c r="B22"/>
  <c r="B16"/>
  <c r="B17" s="1"/>
  <c r="B6"/>
  <c r="E78" l="1"/>
  <c r="D77"/>
  <c r="E145"/>
  <c r="E143" s="1"/>
  <c r="E153"/>
  <c r="E151"/>
  <c r="E161"/>
  <c r="E159" s="1"/>
  <c r="E255"/>
  <c r="D254"/>
  <c r="E263"/>
  <c r="D262"/>
  <c r="H361"/>
  <c r="E353"/>
  <c r="E213"/>
  <c r="D212"/>
  <c r="E221"/>
  <c r="D220"/>
  <c r="E229"/>
  <c r="D228"/>
  <c r="E237"/>
  <c r="D236"/>
  <c r="E299"/>
  <c r="E297" s="1"/>
  <c r="E303"/>
  <c r="E301" s="1"/>
  <c r="D207"/>
  <c r="B105"/>
  <c r="B129" s="1"/>
  <c r="B134" s="1"/>
  <c r="B137" s="1"/>
  <c r="D175"/>
  <c r="D199" s="1"/>
  <c r="D204" s="1"/>
  <c r="C268"/>
  <c r="C273" s="1"/>
  <c r="C276" s="1"/>
  <c r="C337"/>
  <c r="C342" s="1"/>
  <c r="C345" s="1"/>
  <c r="E86"/>
  <c r="D85"/>
  <c r="E94"/>
  <c r="D93"/>
  <c r="E102"/>
  <c r="D101"/>
  <c r="E169"/>
  <c r="E167"/>
  <c r="E247"/>
  <c r="D246"/>
  <c r="E112"/>
  <c r="D111"/>
  <c r="D127" s="1"/>
  <c r="E120"/>
  <c r="D119"/>
  <c r="E179"/>
  <c r="E177"/>
  <c r="E187"/>
  <c r="E185" s="1"/>
  <c r="E195"/>
  <c r="E193"/>
  <c r="D345"/>
  <c r="D379"/>
  <c r="E354"/>
  <c r="E283"/>
  <c r="E281" s="1"/>
  <c r="E291"/>
  <c r="E289" s="1"/>
  <c r="E146"/>
  <c r="E154"/>
  <c r="E162"/>
  <c r="D244"/>
  <c r="D337"/>
  <c r="D342" s="1"/>
  <c r="B199"/>
  <c r="B204" s="1"/>
  <c r="B207" s="1"/>
  <c r="H364"/>
  <c r="E307"/>
  <c r="E305" s="1"/>
  <c r="E311"/>
  <c r="E309" s="1"/>
  <c r="E317"/>
  <c r="E315" s="1"/>
  <c r="E321"/>
  <c r="E319" s="1"/>
  <c r="E325"/>
  <c r="E323" s="1"/>
  <c r="E329"/>
  <c r="E327" s="1"/>
  <c r="E333"/>
  <c r="E331" s="1"/>
  <c r="E76"/>
  <c r="E84"/>
  <c r="E92"/>
  <c r="E100"/>
  <c r="E110"/>
  <c r="E118"/>
  <c r="E126"/>
  <c r="E219"/>
  <c r="E227"/>
  <c r="E235"/>
  <c r="E243"/>
  <c r="E253"/>
  <c r="E261"/>
  <c r="B345"/>
  <c r="I385"/>
  <c r="E73"/>
  <c r="E81"/>
  <c r="E89"/>
  <c r="E97"/>
  <c r="E107"/>
  <c r="E115"/>
  <c r="E123"/>
  <c r="E216"/>
  <c r="E224"/>
  <c r="E232"/>
  <c r="E240"/>
  <c r="E250"/>
  <c r="E258"/>
  <c r="E175" l="1"/>
  <c r="E199" s="1"/>
  <c r="E215"/>
  <c r="E214"/>
  <c r="E212"/>
  <c r="E345"/>
  <c r="A373"/>
  <c r="E122"/>
  <c r="E121"/>
  <c r="E119"/>
  <c r="E249"/>
  <c r="E248"/>
  <c r="E246"/>
  <c r="E104"/>
  <c r="E103"/>
  <c r="E101" s="1"/>
  <c r="E105" s="1"/>
  <c r="E129" s="1"/>
  <c r="E88"/>
  <c r="E87"/>
  <c r="E85" s="1"/>
  <c r="E379"/>
  <c r="E239"/>
  <c r="E238"/>
  <c r="E236" s="1"/>
  <c r="E223"/>
  <c r="E222"/>
  <c r="E220" s="1"/>
  <c r="E257"/>
  <c r="E256"/>
  <c r="E254"/>
  <c r="E80"/>
  <c r="E79"/>
  <c r="E77"/>
  <c r="E197"/>
  <c r="D266"/>
  <c r="D268" s="1"/>
  <c r="D273" s="1"/>
  <c r="D276" s="1"/>
  <c r="D105"/>
  <c r="D129" s="1"/>
  <c r="D134" s="1"/>
  <c r="D137" s="1"/>
  <c r="E231"/>
  <c r="E230"/>
  <c r="E228" s="1"/>
  <c r="E265"/>
  <c r="E264"/>
  <c r="E262"/>
  <c r="E355"/>
  <c r="H366" s="1"/>
  <c r="H365"/>
  <c r="E114"/>
  <c r="E113"/>
  <c r="E111" s="1"/>
  <c r="E127" s="1"/>
  <c r="E96"/>
  <c r="E95"/>
  <c r="E93"/>
  <c r="E335"/>
  <c r="E313"/>
  <c r="E134" l="1"/>
  <c r="E130"/>
  <c r="E244"/>
  <c r="E204"/>
  <c r="E200"/>
  <c r="J384"/>
  <c r="E337"/>
  <c r="E266"/>
  <c r="E342" l="1"/>
  <c r="E338"/>
  <c r="E268"/>
  <c r="B373" l="1"/>
  <c r="C378"/>
  <c r="C380" s="1"/>
  <c r="D378"/>
  <c r="E269"/>
  <c r="E273" s="1"/>
  <c r="E378" l="1"/>
  <c r="D380"/>
  <c r="J383" l="1"/>
  <c r="E380"/>
  <c r="J385" s="1"/>
</calcChain>
</file>

<file path=xl/sharedStrings.xml><?xml version="1.0" encoding="utf-8"?>
<sst xmlns="http://schemas.openxmlformats.org/spreadsheetml/2006/main" count="407" uniqueCount="103">
  <si>
    <t>D.1.1 – QUADRO ECONOMICO DELL’OPERAZIONE</t>
  </si>
  <si>
    <t>Lotto 1</t>
  </si>
  <si>
    <t>Lavori</t>
  </si>
  <si>
    <t>Oneri di sicurezza</t>
  </si>
  <si>
    <t>TOTALE LAVORI</t>
  </si>
  <si>
    <t>Iva sui lavori</t>
  </si>
  <si>
    <t>Spese di progettazione</t>
  </si>
  <si>
    <t>Allacciamenti</t>
  </si>
  <si>
    <t>Imprevisti</t>
  </si>
  <si>
    <t>Altro (specificare)</t>
  </si>
  <si>
    <t>RIBASSO DI GARA</t>
  </si>
  <si>
    <t>TOTALE SOMME A DISPOSIZIONE</t>
  </si>
  <si>
    <t>TOTALE QUADRO ECONOMICO</t>
  </si>
  <si>
    <t>Lotto 2 clicca tasto [+]</t>
  </si>
  <si>
    <t>Lotto 2</t>
  </si>
  <si>
    <t>Lotto 3 clicca tasto [+]</t>
  </si>
  <si>
    <t>Lotto 3</t>
  </si>
  <si>
    <t>TOTALE</t>
  </si>
  <si>
    <t>D.2.2 – Piano generale dei costi di investimento</t>
  </si>
  <si>
    <t>LOTTO 1</t>
  </si>
  <si>
    <t>COSTO TOTALE DEL PROGETTO</t>
  </si>
  <si>
    <t>Imponibile
[A]</t>
  </si>
  <si>
    <r>
      <rPr>
        <b/>
        <sz val="10"/>
        <color rgb="FF000000"/>
        <rFont val="Times New Roman"/>
        <family val="1"/>
      </rPr>
      <t>IVA</t>
    </r>
    <r>
      <rPr>
        <vertAlign val="superscript"/>
        <sz val="11"/>
        <color rgb="FF00000A"/>
        <rFont val="Times New Roman"/>
        <family val="1"/>
      </rPr>
      <t>(1)</t>
    </r>
    <r>
      <rPr>
        <i/>
        <sz val="11"/>
        <color rgb="FF00000A"/>
        <rFont val="Times New Roman"/>
        <family val="1"/>
      </rPr>
      <t xml:space="preserve">  
</t>
    </r>
    <r>
      <rPr>
        <sz val="10"/>
        <rFont val="Times New Roman"/>
        <family val="1"/>
      </rPr>
      <t xml:space="preserve">(quota NON detraibile)
</t>
    </r>
    <r>
      <rPr>
        <b/>
        <sz val="10"/>
        <rFont val="Times New Roman"/>
        <family val="1"/>
      </rPr>
      <t>[B]</t>
    </r>
  </si>
  <si>
    <t>Importo TOTALE
[C] =[A + B]</t>
  </si>
  <si>
    <t>Importo 
Ammissibile
[D]</t>
  </si>
  <si>
    <t>Voce n° del CME/STIMA</t>
  </si>
  <si>
    <t>TIPOLOGIA DI INTERVENTO ELENCO A</t>
  </si>
  <si>
    <t>Intervento 1a - Isolamento termico</t>
  </si>
  <si>
    <t xml:space="preserve">impianti, macchinari, attrezzature, sistemi, materiali e componenti </t>
  </si>
  <si>
    <t>opere edili ed impiantistiche</t>
  </si>
  <si>
    <t>di cui, spese di rimozione e smaltimento amianto da indicare separatamente</t>
  </si>
  <si>
    <t>Intervento 2a – Sostituzione serramenti e infissi</t>
  </si>
  <si>
    <t>Intervento 3a – sostituzione impianti di climatizzazione</t>
  </si>
  <si>
    <t>Intervento 4a – sostituzione scaldaacqua</t>
  </si>
  <si>
    <t>Intervento 5a – Installazione sistemi intelligenti di telecontrolllo, regolazione, gestione, ecc</t>
  </si>
  <si>
    <t>Intervento 6a – Sistemi di climatizzazione passiva</t>
  </si>
  <si>
    <t>Intervento 7a – Installazione impianti cogenerazione e trigenerazione</t>
  </si>
  <si>
    <t>Intervento 8a – Realizzazione reti di teleriscaldamento e teleraffreddamento</t>
  </si>
  <si>
    <t>[A] TOTALE INTERVENTI TIPOLOGIA ELENCO A</t>
  </si>
  <si>
    <t>TIPOLOGIA DI INTERVENTO ELENCO B</t>
  </si>
  <si>
    <t>Impianti solari termici</t>
  </si>
  <si>
    <t>Impianti geotermici a bassa e media entalpia</t>
  </si>
  <si>
    <t>Pompe di calore</t>
  </si>
  <si>
    <t>Impianti di teleriscaldamento/teleraffrescamento energeticamente efficienti</t>
  </si>
  <si>
    <t>Impianti solari fotovoltaici</t>
  </si>
  <si>
    <t>[B] TOTALE INTERVENTI TIPOLOGIA ELENCO B</t>
  </si>
  <si>
    <t>TOTALE INTERVENTI DI EFFICIENTAMENTO ENERGETICO [A+B]</t>
  </si>
  <si>
    <t xml:space="preserve">spese tecniche </t>
  </si>
  <si>
    <t>progettazione, direzione lavori, pianificazione e coordinamento sicurezza in fase di progettazione ed esecuzione, collaudo e certificazione degli impianti, macchinari, sistemi ed opere, indagini</t>
  </si>
  <si>
    <t>studi e consulenze professionali ivi compresi gli incentivi ex art. 113 del D.Lgs. 50/2016</t>
  </si>
  <si>
    <t>diagnosi energetica e/o attestazione prestazione energetica ante e post intervento</t>
  </si>
  <si>
    <t>TOTALE INTERVENTO (&gt;50.000,00) (T1)</t>
  </si>
  <si>
    <t>SPESE NON AMMISSIBILI (T2) → RIBASSO DI GARA</t>
  </si>
  <si>
    <t>SPESE NON AMMISSIBILI (T2) → altre somme</t>
  </si>
  <si>
    <t>TOTALE QUADRO ECONOMICO (T3)</t>
  </si>
  <si>
    <t>LOTTO 2</t>
  </si>
  <si>
    <t>LOTTO 3</t>
  </si>
  <si>
    <t>TOTALE (Lotti da 1 a n)</t>
  </si>
  <si>
    <t>TABELLA DI RIEPILOGO DEI COSTI DI INVESTIMENTO PREVISTI 
PER LA REALIZZAZIONE DELL'INTERVENTO - Importo totale [C]</t>
  </si>
  <si>
    <t xml:space="preserve">1. Investimenti materiali </t>
  </si>
  <si>
    <t>2. Opere edili ed impiantistiche</t>
  </si>
  <si>
    <t>di cui, spese per la rimozione e lo smaltimento dell’amianto</t>
  </si>
  <si>
    <t xml:space="preserve">3. Spese tecniche </t>
  </si>
  <si>
    <t>TOTALE (T1)</t>
  </si>
  <si>
    <t xml:space="preserve">ALTRI COSTI NON AMMISSIBILI (T2) </t>
  </si>
  <si>
    <t>D.2.3 - Piano temporale di spesa</t>
  </si>
  <si>
    <t>COSTI DI INVESTIMENTO
Importo totale [C]</t>
  </si>
  <si>
    <t xml:space="preserve">Investimenti materiali </t>
  </si>
  <si>
    <t xml:space="preserve">Spese tecniche </t>
  </si>
  <si>
    <r>
      <rPr>
        <sz val="10"/>
        <rFont val="Arial"/>
        <family val="2"/>
      </rPr>
      <t xml:space="preserve">ALTRI COSTI PREVISTI NEL QUADRO ECONOMICO  </t>
    </r>
    <r>
      <rPr>
        <b/>
        <sz val="9"/>
        <color rgb="FF000000"/>
        <rFont val="Times New Roman"/>
        <family val="1"/>
      </rPr>
      <t>(non ammissibili) (T2)</t>
    </r>
  </si>
  <si>
    <r>
      <rPr>
        <b/>
        <sz val="11"/>
        <color rgb="FF00000A"/>
        <rFont val="Times New Roman"/>
        <family val="1"/>
      </rPr>
      <t>D.4 –</t>
    </r>
    <r>
      <rPr>
        <b/>
        <sz val="10.5"/>
        <color rgb="FF00000A"/>
        <rFont val="Times New Roman"/>
        <family val="1"/>
      </rPr>
      <t xml:space="preserve"> RIEPILOGO ECONOMICO-FINANZIARIO DELL'OPERAZIONE E CALCOLO DEL CONTRIBUTO</t>
    </r>
  </si>
  <si>
    <t xml:space="preserve">TOTALE
INVESTIMENTO
</t>
  </si>
  <si>
    <t>Costo AMMISSIBILE
TOTALE 
Dell'operazione</t>
  </si>
  <si>
    <t>Spesa su cui 
calcolare il contributo
(Dato desunto 
dalla scheda di calcolo 
Delle Entrate nette)</t>
  </si>
  <si>
    <t>PERCENTUALE DI 
CONTRIBUTO 
RICHIESTA
SU COSTO AMMISSIBILE
TOTALE</t>
  </si>
  <si>
    <r>
      <rPr>
        <b/>
        <sz val="8"/>
        <color rgb="FF00000A"/>
        <rFont val="Times New Roman"/>
        <family val="1"/>
      </rPr>
      <t xml:space="preserve">Volume lordo climatizzato dell’intero edificio (mc) 
[X]
</t>
    </r>
    <r>
      <rPr>
        <b/>
        <i/>
        <sz val="8"/>
        <color rgb="FFC9211E"/>
        <rFont val="Times New Roman"/>
        <family val="1"/>
      </rPr>
      <t>(riportare il dato indicato nella tabella B.3)</t>
    </r>
  </si>
  <si>
    <r>
      <rPr>
        <b/>
        <sz val="8"/>
        <color rgb="FF00000A"/>
        <rFont val="Times New Roman"/>
        <family val="1"/>
      </rPr>
      <t xml:space="preserve">Volume lordo climatizzato dell’edificio con destinazione d'uso pubblica (mc) 
[Y]
</t>
    </r>
    <r>
      <rPr>
        <b/>
        <i/>
        <sz val="8"/>
        <color rgb="FFC9211E"/>
        <rFont val="Times New Roman"/>
        <family val="1"/>
      </rPr>
      <t>(riportare il dato indicato nella tabella B.3)</t>
    </r>
  </si>
  <si>
    <t>CONTRIBUTO 
POR FESR 2014-2020 
MASSIMO 
Per l'operazione</t>
  </si>
  <si>
    <t>(T3)</t>
  </si>
  <si>
    <t xml:space="preserve">(T1) </t>
  </si>
  <si>
    <t>€</t>
  </si>
  <si>
    <t>XX,YY%</t>
  </si>
  <si>
    <t>D.5.1 – Modalità di copertura finanziaria dei costi di investimento</t>
  </si>
  <si>
    <t>Categoria di costo</t>
  </si>
  <si>
    <t>Investimento 
Ammissibile</t>
  </si>
  <si>
    <t>Investimento 
non ammissibile 
A contributi POR</t>
  </si>
  <si>
    <t>TOTALE 
INVESTIMENTO</t>
  </si>
  <si>
    <r>
      <rPr>
        <b/>
        <sz val="9"/>
        <color rgb="FF000000"/>
        <rFont val="Times New Roman"/>
        <family val="1"/>
      </rPr>
      <t xml:space="preserve">Tipologia </t>
    </r>
    <r>
      <rPr>
        <b/>
        <sz val="11"/>
        <color rgb="FF000000"/>
        <rFont val="Times New Roman"/>
        <family val="1"/>
      </rPr>
      <t>t1</t>
    </r>
  </si>
  <si>
    <r>
      <rPr>
        <b/>
        <sz val="9"/>
        <color rgb="FF000000"/>
        <rFont val="Times New Roman"/>
        <family val="1"/>
      </rPr>
      <t xml:space="preserve">Tipologia </t>
    </r>
    <r>
      <rPr>
        <b/>
        <sz val="11"/>
        <color rgb="FF000000"/>
        <rFont val="Times New Roman"/>
        <family val="1"/>
      </rPr>
      <t>T</t>
    </r>
    <r>
      <rPr>
        <b/>
        <vertAlign val="subscript"/>
        <sz val="11"/>
        <color rgb="FF000000"/>
        <rFont val="Times New Roman"/>
        <family val="1"/>
      </rPr>
      <t>1</t>
    </r>
  </si>
  <si>
    <r>
      <rPr>
        <b/>
        <sz val="9"/>
        <color rgb="FF000000"/>
        <rFont val="Times New Roman"/>
        <family val="1"/>
      </rPr>
      <t xml:space="preserve">Tipologia </t>
    </r>
    <r>
      <rPr>
        <b/>
        <sz val="11"/>
        <color rgb="FF000000"/>
        <rFont val="Times New Roman"/>
        <family val="1"/>
      </rPr>
      <t>t2</t>
    </r>
  </si>
  <si>
    <r>
      <rPr>
        <b/>
        <sz val="9"/>
        <color rgb="FF000000"/>
        <rFont val="Times New Roman"/>
        <family val="1"/>
      </rPr>
      <t xml:space="preserve">Totale altri costi  </t>
    </r>
    <r>
      <rPr>
        <b/>
        <sz val="11"/>
        <color rgb="FF000000"/>
        <rFont val="Times New Roman"/>
        <family val="1"/>
      </rPr>
      <t>T</t>
    </r>
    <r>
      <rPr>
        <b/>
        <vertAlign val="subscript"/>
        <sz val="11"/>
        <color rgb="FF000000"/>
        <rFont val="Times New Roman"/>
        <family val="1"/>
      </rPr>
      <t>2</t>
    </r>
  </si>
  <si>
    <t xml:space="preserve">TOTALE </t>
  </si>
  <si>
    <t>Categoria di spesa</t>
  </si>
  <si>
    <t>Risorse proprie
soggetto
proponente</t>
  </si>
  <si>
    <t>Cassa 
Depositi e Prestiti</t>
  </si>
  <si>
    <t>Finanziamenti 
Bancari</t>
  </si>
  <si>
    <t>Risorse 
Soggetti Privati</t>
  </si>
  <si>
    <t>Contributi
pubblici
diversi dal
POR</t>
  </si>
  <si>
    <t>Contributi
pubblici POR
RICHIESTI</t>
  </si>
  <si>
    <t>Altre fonti</t>
  </si>
  <si>
    <t>TOTALE
FONTI</t>
  </si>
  <si>
    <t>Tipologia t2</t>
  </si>
  <si>
    <t xml:space="preserve">TOTALE INVESTIMENTO </t>
  </si>
</sst>
</file>

<file path=xl/styles.xml><?xml version="1.0" encoding="utf-8"?>
<styleSheet xmlns="http://schemas.openxmlformats.org/spreadsheetml/2006/main">
  <numFmts count="3">
    <numFmt numFmtId="164" formatCode="[$€-410]\ #,##0.00;[Red]\-[$€-410]\ #,##0.00"/>
    <numFmt numFmtId="165" formatCode="&quot; € &quot;* #,##0.00\ ;&quot;-€ &quot;* #,##0.00\ ;&quot; € &quot;* \-#\ ;@\ "/>
    <numFmt numFmtId="166" formatCode="#,##0.00\ ;#,##0.00\ ;\-#\ ;@\ "/>
  </numFmts>
  <fonts count="45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b/>
      <sz val="14"/>
      <color rgb="FF00000A"/>
      <name val="Times New Roman"/>
      <family val="1"/>
    </font>
    <font>
      <b/>
      <sz val="14"/>
      <color rgb="FFFFFFFF"/>
      <name val="Calibri"/>
      <family val="2"/>
    </font>
    <font>
      <sz val="12"/>
      <color rgb="FF00000A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b/>
      <sz val="10"/>
      <color rgb="FF00000A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1"/>
      <color rgb="FF00000A"/>
      <name val="Times New Roman"/>
      <family val="1"/>
    </font>
    <font>
      <i/>
      <sz val="11"/>
      <color rgb="FF00000A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8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rgb="FF00000A"/>
      <name val="Times New Roman"/>
      <family val="1"/>
    </font>
    <font>
      <i/>
      <sz val="10"/>
      <color rgb="FF00000A"/>
      <name val="Times New Roman"/>
      <family val="1"/>
    </font>
    <font>
      <i/>
      <sz val="10"/>
      <color rgb="FF0000FF"/>
      <name val="Arial"/>
      <family val="2"/>
    </font>
    <font>
      <b/>
      <i/>
      <sz val="10"/>
      <color rgb="FFFFFFFF"/>
      <name val="Times New Roman"/>
      <family val="1"/>
    </font>
    <font>
      <b/>
      <sz val="12"/>
      <color rgb="FFFFFFFF"/>
      <name val="Times New Roman"/>
      <family val="1"/>
    </font>
    <font>
      <b/>
      <sz val="6"/>
      <color rgb="FFC9211E"/>
      <name val="Arial"/>
      <family val="2"/>
    </font>
    <font>
      <b/>
      <sz val="9"/>
      <color rgb="FF000000"/>
      <name val="Times New Roman"/>
      <family val="1"/>
    </font>
    <font>
      <sz val="12"/>
      <color rgb="FF00000A"/>
      <name val="Times New Roman"/>
      <family val="1"/>
    </font>
    <font>
      <sz val="12"/>
      <name val="Arial"/>
      <family val="2"/>
    </font>
    <font>
      <i/>
      <sz val="10.5"/>
      <color rgb="FF00000A"/>
      <name val="Times New Roman"/>
      <family val="1"/>
    </font>
    <font>
      <b/>
      <sz val="9"/>
      <color rgb="FF00000A"/>
      <name val="Times New Roman"/>
      <family val="1"/>
    </font>
    <font>
      <b/>
      <sz val="9"/>
      <name val="Times New Roman"/>
      <family val="1"/>
    </font>
    <font>
      <b/>
      <sz val="10"/>
      <color rgb="FF0000FF"/>
      <name val="Times New Roman"/>
      <family val="1"/>
    </font>
    <font>
      <b/>
      <sz val="9"/>
      <color rgb="FFFFFFFF"/>
      <name val="Times New Roman"/>
      <family val="1"/>
    </font>
    <font>
      <b/>
      <sz val="11"/>
      <color rgb="FF00000A"/>
      <name val="Times New Roman"/>
      <family val="1"/>
    </font>
    <font>
      <b/>
      <sz val="10.5"/>
      <color rgb="FF00000A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A"/>
      <name val="Times New Roman"/>
      <family val="1"/>
    </font>
    <font>
      <b/>
      <sz val="7"/>
      <color rgb="FF00000A"/>
      <name val="Times New Roman"/>
      <family val="1"/>
    </font>
    <font>
      <b/>
      <i/>
      <sz val="8"/>
      <color rgb="FFC9211E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b/>
      <sz val="10"/>
      <color rgb="FFFFFFFF"/>
      <name val="Arial"/>
      <family val="2"/>
    </font>
    <font>
      <b/>
      <sz val="9"/>
      <color rgb="FF0000FF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3D3D3"/>
        <bgColor rgb="FFDCDCDC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CC"/>
      </patternFill>
    </fill>
    <fill>
      <patternFill patternType="solid">
        <fgColor rgb="FF661900"/>
        <bgColor rgb="FF800000"/>
      </patternFill>
    </fill>
    <fill>
      <patternFill patternType="solid">
        <fgColor rgb="FFB2B2B2"/>
        <bgColor rgb="FF969696"/>
      </patternFill>
    </fill>
    <fill>
      <patternFill patternType="solid">
        <fgColor rgb="FFDDDDDD"/>
        <bgColor rgb="FFDCDCDC"/>
      </patternFill>
    </fill>
    <fill>
      <patternFill patternType="solid">
        <fgColor rgb="FFDCDCDC"/>
        <bgColor rgb="FFDDDDDD"/>
      </patternFill>
    </fill>
    <fill>
      <patternFill patternType="solid">
        <fgColor rgb="FF000000"/>
        <bgColor rgb="FF00000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rgb="FF000001"/>
      </left>
      <right/>
      <top style="hair">
        <color rgb="FF000001"/>
      </top>
      <bottom style="hair">
        <color rgb="FF000001"/>
      </bottom>
      <diagonal/>
    </border>
    <border>
      <left style="hair">
        <color rgb="FF000001"/>
      </left>
      <right style="hair">
        <color rgb="FF000001"/>
      </right>
      <top style="hair">
        <color rgb="FF000001"/>
      </top>
      <bottom style="hair">
        <color rgb="FF00000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165" fontId="44" fillId="0" borderId="0" applyBorder="0" applyAlignment="0" applyProtection="0"/>
  </cellStyleXfs>
  <cellXfs count="107">
    <xf numFmtId="0" fontId="0" fillId="0" borderId="0" xfId="0"/>
    <xf numFmtId="0" fontId="36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left" vertical="center"/>
      <protection hidden="1"/>
    </xf>
    <xf numFmtId="0" fontId="23" fillId="3" borderId="6" xfId="0" applyFont="1" applyFill="1" applyBorder="1" applyAlignment="1" applyProtection="1">
      <alignment horizontal="left" vertical="center"/>
      <protection hidden="1"/>
    </xf>
    <xf numFmtId="0" fontId="26" fillId="2" borderId="7" xfId="0" applyFont="1" applyFill="1" applyBorder="1" applyAlignment="1" applyProtection="1">
      <alignment horizontal="left" vertical="center"/>
      <protection hidden="1"/>
    </xf>
    <xf numFmtId="0" fontId="28" fillId="2" borderId="7" xfId="0" applyFont="1" applyFill="1" applyBorder="1" applyAlignment="1" applyProtection="1">
      <alignment horizontal="left" vertical="center"/>
      <protection hidden="1"/>
    </xf>
    <xf numFmtId="0" fontId="26" fillId="2" borderId="6" xfId="0" applyFont="1" applyFill="1" applyBorder="1" applyAlignment="1" applyProtection="1">
      <alignment horizontal="left" vertical="center"/>
      <protection hidden="1"/>
    </xf>
    <xf numFmtId="0" fontId="25" fillId="2" borderId="4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4" borderId="2" xfId="0" applyFont="1" applyFill="1" applyBorder="1" applyAlignment="1" applyProtection="1">
      <alignment horizontal="justify" vertical="center" wrapText="1"/>
      <protection hidden="1"/>
    </xf>
    <xf numFmtId="166" fontId="6" fillId="0" borderId="3" xfId="5" applyNumberFormat="1" applyFont="1" applyBorder="1" applyAlignment="1" applyProtection="1">
      <alignment horizontal="right" vertical="center"/>
      <protection locked="0" hidden="1"/>
    </xf>
    <xf numFmtId="0" fontId="6" fillId="4" borderId="2" xfId="0" applyFont="1" applyFill="1" applyBorder="1" applyAlignment="1" applyProtection="1">
      <alignment horizontal="justify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165" fontId="7" fillId="2" borderId="5" xfId="5" applyFont="1" applyFill="1" applyBorder="1" applyAlignment="1" applyProtection="1">
      <alignment horizontal="right" vertical="center"/>
      <protection hidden="1"/>
    </xf>
    <xf numFmtId="0" fontId="6" fillId="4" borderId="2" xfId="0" applyFont="1" applyFill="1" applyBorder="1" applyAlignment="1" applyProtection="1">
      <alignment horizontal="left" vertical="center" wrapText="1"/>
      <protection locked="0" hidden="1"/>
    </xf>
    <xf numFmtId="165" fontId="6" fillId="0" borderId="5" xfId="5" applyFont="1" applyBorder="1" applyAlignment="1" applyProtection="1">
      <alignment horizontal="right" vertical="center"/>
      <protection locked="0" hidden="1"/>
    </xf>
    <xf numFmtId="0" fontId="6" fillId="4" borderId="2" xfId="0" applyFont="1" applyFill="1" applyBorder="1" applyAlignment="1" applyProtection="1">
      <alignment horizontal="justify" vertical="center" wrapText="1"/>
      <protection locked="0"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justify" vertical="center" wrapText="1"/>
      <protection hidden="1"/>
    </xf>
    <xf numFmtId="166" fontId="6" fillId="2" borderId="3" xfId="5" applyNumberFormat="1" applyFont="1" applyFill="1" applyBorder="1" applyAlignment="1" applyProtection="1">
      <alignment horizontal="right" vertical="center"/>
      <protection hidden="1"/>
    </xf>
    <xf numFmtId="0" fontId="6" fillId="2" borderId="2" xfId="0" applyFont="1" applyFill="1" applyBorder="1" applyAlignment="1" applyProtection="1">
      <alignment horizontal="justify" vertical="center" wrapText="1"/>
      <protection hidden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16" fillId="5" borderId="6" xfId="0" applyFont="1" applyFill="1" applyBorder="1" applyAlignment="1" applyProtection="1">
      <alignment horizontal="left" vertical="center"/>
      <protection hidden="1"/>
    </xf>
    <xf numFmtId="164" fontId="16" fillId="5" borderId="6" xfId="0" applyNumberFormat="1" applyFont="1" applyFill="1" applyBorder="1" applyAlignment="1" applyProtection="1">
      <alignment horizontal="center" vertical="center"/>
      <protection hidden="1"/>
    </xf>
    <xf numFmtId="164" fontId="17" fillId="4" borderId="4" xfId="0" applyNumberFormat="1" applyFont="1" applyFill="1" applyBorder="1" applyAlignment="1" applyProtection="1">
      <alignment horizontal="center" vertical="center"/>
      <protection locked="0" hidden="1"/>
    </xf>
    <xf numFmtId="0" fontId="9" fillId="6" borderId="6" xfId="0" applyFont="1" applyFill="1" applyBorder="1" applyAlignment="1" applyProtection="1">
      <alignment horizontal="justify" vertical="center"/>
      <protection hidden="1"/>
    </xf>
    <xf numFmtId="164" fontId="18" fillId="0" borderId="6" xfId="0" applyNumberFormat="1" applyFont="1" applyBorder="1" applyAlignment="1" applyProtection="1">
      <alignment horizontal="center" vertical="center"/>
      <protection locked="0" hidden="1"/>
    </xf>
    <xf numFmtId="164" fontId="19" fillId="6" borderId="6" xfId="0" applyNumberFormat="1" applyFont="1" applyFill="1" applyBorder="1" applyAlignment="1" applyProtection="1">
      <alignment horizontal="center" vertical="center"/>
      <protection hidden="1"/>
    </xf>
    <xf numFmtId="0" fontId="20" fillId="7" borderId="6" xfId="0" applyFont="1" applyFill="1" applyBorder="1" applyAlignment="1" applyProtection="1">
      <alignment horizontal="justify" vertical="center"/>
      <protection hidden="1"/>
    </xf>
    <xf numFmtId="164" fontId="21" fillId="4" borderId="4" xfId="0" applyNumberFormat="1" applyFont="1" applyFill="1" applyBorder="1" applyAlignment="1" applyProtection="1">
      <alignment horizontal="center"/>
      <protection locked="0" hidden="1"/>
    </xf>
    <xf numFmtId="164" fontId="20" fillId="7" borderId="6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164" fontId="21" fillId="4" borderId="0" xfId="0" applyNumberFormat="1" applyFont="1" applyFill="1" applyAlignment="1" applyProtection="1">
      <alignment horizontal="center"/>
      <protection locked="0" hidden="1"/>
    </xf>
    <xf numFmtId="0" fontId="16" fillId="3" borderId="6" xfId="0" applyFont="1" applyFill="1" applyBorder="1" applyAlignment="1" applyProtection="1">
      <alignment horizontal="left" vertical="center"/>
      <protection hidden="1"/>
    </xf>
    <xf numFmtId="164" fontId="22" fillId="3" borderId="6" xfId="0" applyNumberFormat="1" applyFont="1" applyFill="1" applyBorder="1" applyAlignment="1" applyProtection="1">
      <alignment horizontal="center" vertical="center"/>
      <protection hidden="1"/>
    </xf>
    <xf numFmtId="164" fontId="19" fillId="0" borderId="0" xfId="0" applyNumberFormat="1" applyFont="1" applyBorder="1" applyAlignment="1" applyProtection="1">
      <alignment horizontal="center" vertical="center"/>
      <protection locked="0" hidden="1"/>
    </xf>
    <xf numFmtId="0" fontId="16" fillId="0" borderId="0" xfId="0" applyFont="1" applyBorder="1" applyAlignment="1" applyProtection="1">
      <alignment horizontal="left" vertical="center"/>
      <protection hidden="1"/>
    </xf>
    <xf numFmtId="164" fontId="22" fillId="0" borderId="0" xfId="0" applyNumberFormat="1" applyFont="1" applyBorder="1" applyAlignment="1" applyProtection="1">
      <alignment horizontal="center" vertical="center"/>
      <protection hidden="1"/>
    </xf>
    <xf numFmtId="164" fontId="19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23" fillId="3" borderId="6" xfId="0" applyNumberFormat="1" applyFont="1" applyFill="1" applyBorder="1" applyAlignment="1" applyProtection="1">
      <alignment horizontal="center" vertical="center"/>
      <protection hidden="1"/>
    </xf>
    <xf numFmtId="164" fontId="19" fillId="0" borderId="0" xfId="0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justify" vertical="center"/>
      <protection hidden="1"/>
    </xf>
    <xf numFmtId="164" fontId="9" fillId="2" borderId="6" xfId="0" applyNumberFormat="1" applyFont="1" applyFill="1" applyBorder="1" applyAlignment="1" applyProtection="1">
      <alignment horizontal="center" vertical="center"/>
      <protection hidden="1"/>
    </xf>
    <xf numFmtId="164" fontId="9" fillId="2" borderId="4" xfId="0" applyNumberFormat="1" applyFont="1" applyFill="1" applyBorder="1" applyAlignment="1" applyProtection="1">
      <alignment horizontal="center" vertical="center"/>
      <protection hidden="1"/>
    </xf>
    <xf numFmtId="0" fontId="19" fillId="2" borderId="6" xfId="0" applyFont="1" applyFill="1" applyBorder="1" applyAlignment="1" applyProtection="1">
      <alignment horizontal="justify" vertical="center"/>
      <protection hidden="1"/>
    </xf>
    <xf numFmtId="164" fontId="19" fillId="2" borderId="6" xfId="0" applyNumberFormat="1" applyFont="1" applyFill="1" applyBorder="1" applyAlignment="1" applyProtection="1">
      <alignment horizontal="center" vertical="center"/>
      <protection hidden="1"/>
    </xf>
    <xf numFmtId="164" fontId="20" fillId="2" borderId="4" xfId="0" applyNumberFormat="1" applyFont="1" applyFill="1" applyBorder="1" applyAlignment="1" applyProtection="1">
      <alignment horizontal="center" vertical="center"/>
      <protection hidden="1"/>
    </xf>
    <xf numFmtId="164" fontId="23" fillId="3" borderId="4" xfId="0" applyNumberFormat="1" applyFont="1" applyFill="1" applyBorder="1" applyAlignment="1" applyProtection="1">
      <alignment horizontal="center" vertical="center"/>
      <protection hidden="1"/>
    </xf>
    <xf numFmtId="0" fontId="16" fillId="3" borderId="6" xfId="0" applyFont="1" applyFill="1" applyBorder="1" applyAlignment="1" applyProtection="1">
      <alignment horizontal="justify" vertical="center"/>
      <protection hidden="1"/>
    </xf>
    <xf numFmtId="164" fontId="16" fillId="3" borderId="6" xfId="0" applyNumberFormat="1" applyFont="1" applyFill="1" applyBorder="1" applyAlignment="1" applyProtection="1">
      <alignment horizontal="center" vertical="center"/>
      <protection hidden="1"/>
    </xf>
    <xf numFmtId="164" fontId="16" fillId="3" borderId="4" xfId="0" applyNumberFormat="1" applyFont="1" applyFill="1" applyBorder="1" applyAlignment="1" applyProtection="1">
      <alignment horizontal="center" vertical="center"/>
      <protection hidden="1"/>
    </xf>
    <xf numFmtId="164" fontId="18" fillId="2" borderId="6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26" fillId="2" borderId="6" xfId="0" applyFont="1" applyFill="1" applyBorder="1" applyAlignment="1" applyProtection="1">
      <alignment horizontal="left" vertical="center"/>
      <protection hidden="1"/>
    </xf>
    <xf numFmtId="164" fontId="19" fillId="2" borderId="4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164" fontId="20" fillId="2" borderId="4" xfId="0" applyNumberFormat="1" applyFont="1" applyFill="1" applyBorder="1" applyAlignment="1" applyProtection="1">
      <alignment horizontal="left" vertical="center"/>
      <protection hidden="1"/>
    </xf>
    <xf numFmtId="0" fontId="26" fillId="2" borderId="7" xfId="0" applyFont="1" applyFill="1" applyBorder="1" applyAlignment="1" applyProtection="1">
      <alignment horizontal="left" vertical="center"/>
      <protection hidden="1"/>
    </xf>
    <xf numFmtId="164" fontId="0" fillId="2" borderId="0" xfId="0" applyNumberFormat="1" applyFill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 wrapText="1"/>
      <protection hidden="1"/>
    </xf>
    <xf numFmtId="0" fontId="29" fillId="2" borderId="6" xfId="0" applyFont="1" applyFill="1" applyBorder="1" applyAlignment="1" applyProtection="1">
      <alignment horizontal="center" vertical="center"/>
      <protection hidden="1"/>
    </xf>
    <xf numFmtId="0" fontId="30" fillId="2" borderId="4" xfId="0" applyFont="1" applyFill="1" applyBorder="1" applyAlignment="1" applyProtection="1">
      <alignment horizontal="center" vertical="center"/>
      <protection hidden="1"/>
    </xf>
    <xf numFmtId="164" fontId="31" fillId="4" borderId="6" xfId="0" applyNumberFormat="1" applyFont="1" applyFill="1" applyBorder="1" applyAlignment="1" applyProtection="1">
      <alignment horizontal="center" vertical="center"/>
      <protection locked="0" hidden="1"/>
    </xf>
    <xf numFmtId="0" fontId="32" fillId="3" borderId="6" xfId="0" applyFont="1" applyFill="1" applyBorder="1" applyAlignment="1" applyProtection="1">
      <alignment vertical="center"/>
      <protection hidden="1"/>
    </xf>
    <xf numFmtId="0" fontId="0" fillId="2" borderId="6" xfId="0" applyFont="1" applyFill="1" applyBorder="1" applyAlignment="1" applyProtection="1">
      <alignment vertical="center"/>
      <protection hidden="1"/>
    </xf>
    <xf numFmtId="0" fontId="33" fillId="2" borderId="0" xfId="0" applyFont="1" applyFill="1" applyAlignment="1" applyProtection="1">
      <alignment vertical="center"/>
      <protection hidden="1"/>
    </xf>
    <xf numFmtId="0" fontId="35" fillId="2" borderId="6" xfId="0" applyFont="1" applyFill="1" applyBorder="1" applyAlignment="1" applyProtection="1">
      <alignment horizontal="center" vertical="center" wrapText="1"/>
      <protection hidden="1"/>
    </xf>
    <xf numFmtId="0" fontId="36" fillId="2" borderId="6" xfId="0" applyFont="1" applyFill="1" applyBorder="1" applyAlignment="1" applyProtection="1">
      <alignment horizontal="center" vertical="center" wrapText="1"/>
      <protection hidden="1"/>
    </xf>
    <xf numFmtId="0" fontId="37" fillId="2" borderId="6" xfId="0" applyFont="1" applyFill="1" applyBorder="1" applyAlignment="1" applyProtection="1">
      <alignment horizontal="center" vertical="center" wrapText="1"/>
      <protection hidden="1"/>
    </xf>
    <xf numFmtId="0" fontId="36" fillId="2" borderId="4" xfId="0" applyFont="1" applyFill="1" applyBorder="1" applyAlignment="1" applyProtection="1">
      <alignment horizontal="center" vertical="center" wrapText="1"/>
      <protection hidden="1"/>
    </xf>
    <xf numFmtId="0" fontId="29" fillId="2" borderId="4" xfId="0" applyFont="1" applyFill="1" applyBorder="1" applyAlignment="1" applyProtection="1">
      <alignment horizontal="center" vertical="center"/>
      <protection hidden="1"/>
    </xf>
    <xf numFmtId="164" fontId="39" fillId="2" borderId="6" xfId="0" applyNumberFormat="1" applyFont="1" applyFill="1" applyBorder="1" applyAlignment="1" applyProtection="1">
      <alignment horizontal="center" vertical="center"/>
      <protection hidden="1"/>
    </xf>
    <xf numFmtId="10" fontId="31" fillId="4" borderId="6" xfId="0" applyNumberFormat="1" applyFont="1" applyFill="1" applyBorder="1" applyAlignment="1" applyProtection="1">
      <alignment horizontal="center" vertical="center"/>
      <protection locked="0" hidden="1"/>
    </xf>
    <xf numFmtId="0" fontId="31" fillId="4" borderId="4" xfId="0" applyFont="1" applyFill="1" applyBorder="1" applyAlignment="1" applyProtection="1">
      <alignment horizontal="center" vertical="center"/>
      <protection locked="0" hidden="1"/>
    </xf>
    <xf numFmtId="164" fontId="31" fillId="8" borderId="4" xfId="0" applyNumberFormat="1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164" fontId="13" fillId="2" borderId="6" xfId="0" applyNumberFormat="1" applyFont="1" applyFill="1" applyBorder="1" applyAlignment="1" applyProtection="1">
      <alignment horizontal="center" vertical="center" wrapText="1"/>
      <protection hidden="1"/>
    </xf>
    <xf numFmtId="164" fontId="19" fillId="2" borderId="9" xfId="0" applyNumberFormat="1" applyFont="1" applyFill="1" applyBorder="1" applyAlignment="1" applyProtection="1">
      <alignment horizontal="center" vertical="center"/>
      <protection hidden="1"/>
    </xf>
    <xf numFmtId="0" fontId="19" fillId="9" borderId="8" xfId="0" applyFont="1" applyFill="1" applyBorder="1" applyAlignment="1" applyProtection="1">
      <alignment horizontal="center" vertical="center"/>
      <protection hidden="1"/>
    </xf>
    <xf numFmtId="164" fontId="19" fillId="2" borderId="8" xfId="0" applyNumberFormat="1" applyFont="1" applyFill="1" applyBorder="1" applyAlignment="1" applyProtection="1">
      <alignment horizontal="center" vertical="center"/>
      <protection hidden="1"/>
    </xf>
    <xf numFmtId="164" fontId="42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35" fillId="2" borderId="6" xfId="0" applyFont="1" applyFill="1" applyBorder="1" applyAlignment="1" applyProtection="1">
      <alignment horizontal="center" vertical="center"/>
      <protection hidden="1"/>
    </xf>
    <xf numFmtId="0" fontId="15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4" xfId="0" applyFont="1" applyFill="1" applyBorder="1" applyAlignment="1" applyProtection="1">
      <alignment horizontal="center" vertical="center" wrapText="1"/>
      <protection hidden="1"/>
    </xf>
    <xf numFmtId="164" fontId="31" fillId="4" borderId="4" xfId="0" applyNumberFormat="1" applyFont="1" applyFill="1" applyBorder="1" applyAlignment="1" applyProtection="1">
      <alignment horizontal="center" vertical="center"/>
      <protection locked="0" hidden="1"/>
    </xf>
    <xf numFmtId="164" fontId="14" fillId="2" borderId="4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164" fontId="19" fillId="9" borderId="4" xfId="0" applyNumberFormat="1" applyFont="1" applyFill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vertical="center"/>
      <protection hidden="1"/>
    </xf>
  </cellXfs>
  <cellStyles count="6">
    <cellStyle name="Euro" xfId="5"/>
    <cellStyle name="Intestazione" xfId="3"/>
    <cellStyle name="Intestazione1" xfId="4"/>
    <cellStyle name="Normale" xfId="0" builtinId="0"/>
    <cellStyle name="Risultato" xfId="1"/>
    <cellStyle name="Risultato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661900"/>
      <rgbColor rgb="FF008000"/>
      <rgbColor rgb="FF00000A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DCDCDC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048576"/>
  <sheetViews>
    <sheetView tabSelected="1" topLeftCell="A6" zoomScale="110" zoomScaleNormal="110" workbookViewId="0">
      <selection activeCell="F373" sqref="F373"/>
    </sheetView>
  </sheetViews>
  <sheetFormatPr defaultColWidth="16.7109375" defaultRowHeight="12.75" outlineLevelRow="1"/>
  <cols>
    <col min="1" max="1" width="82" style="11" customWidth="1"/>
    <col min="2" max="6" width="17.85546875" style="12" customWidth="1"/>
    <col min="7" max="7" width="17" style="11" customWidth="1"/>
    <col min="8" max="8" width="16.7109375" style="11"/>
    <col min="9" max="9" width="17.85546875" style="11" customWidth="1"/>
    <col min="10" max="10" width="16.7109375" style="11"/>
    <col min="11" max="11" width="20.28515625" style="11" customWidth="1"/>
    <col min="12" max="1023" width="16.7109375" style="11"/>
    <col min="1024" max="1024" width="16.7109375" style="13"/>
  </cols>
  <sheetData>
    <row r="1" spans="1:6" ht="25.35" customHeight="1">
      <c r="A1" s="14" t="s">
        <v>0</v>
      </c>
      <c r="B1" s="15"/>
      <c r="C1" s="16"/>
      <c r="D1" s="16"/>
      <c r="E1" s="16"/>
      <c r="F1" s="16"/>
    </row>
    <row r="2" spans="1:6" ht="12.75" customHeight="1">
      <c r="A2" s="17"/>
      <c r="B2" s="16"/>
      <c r="C2" s="16"/>
      <c r="D2" s="16"/>
      <c r="E2" s="16"/>
      <c r="F2" s="16"/>
    </row>
    <row r="3" spans="1:6" ht="21.6" customHeight="1">
      <c r="A3" s="10" t="s">
        <v>1</v>
      </c>
      <c r="B3" s="10"/>
      <c r="C3" s="16"/>
      <c r="D3" s="16"/>
      <c r="E3" s="16"/>
      <c r="F3" s="16"/>
    </row>
    <row r="4" spans="1:6" ht="19.350000000000001" customHeight="1">
      <c r="A4" s="18" t="s">
        <v>2</v>
      </c>
      <c r="B4" s="19"/>
      <c r="C4" s="16"/>
      <c r="D4" s="16"/>
      <c r="E4" s="16"/>
      <c r="F4" s="16"/>
    </row>
    <row r="5" spans="1:6" ht="19.350000000000001" customHeight="1">
      <c r="A5" s="20" t="s">
        <v>3</v>
      </c>
      <c r="B5" s="19"/>
      <c r="C5" s="16"/>
      <c r="D5" s="16"/>
      <c r="E5" s="16"/>
      <c r="F5" s="16"/>
    </row>
    <row r="6" spans="1:6" ht="19.350000000000001" customHeight="1">
      <c r="A6" s="21" t="s">
        <v>4</v>
      </c>
      <c r="B6" s="22">
        <f>+B5+B4</f>
        <v>0</v>
      </c>
      <c r="C6" s="16"/>
      <c r="D6" s="16"/>
      <c r="E6" s="16"/>
      <c r="F6" s="16"/>
    </row>
    <row r="7" spans="1:6" ht="19.350000000000001" customHeight="1">
      <c r="A7" s="23" t="s">
        <v>5</v>
      </c>
      <c r="B7" s="24"/>
      <c r="C7" s="16"/>
      <c r="D7" s="16"/>
      <c r="E7" s="16"/>
      <c r="F7" s="16"/>
    </row>
    <row r="8" spans="1:6" ht="19.350000000000001" customHeight="1">
      <c r="A8" s="25" t="s">
        <v>6</v>
      </c>
      <c r="B8" s="24"/>
      <c r="C8" s="16"/>
      <c r="D8" s="16"/>
      <c r="E8" s="16"/>
      <c r="F8" s="16"/>
    </row>
    <row r="9" spans="1:6" ht="19.350000000000001" customHeight="1">
      <c r="A9" s="25" t="s">
        <v>7</v>
      </c>
      <c r="B9" s="24"/>
      <c r="C9" s="16"/>
      <c r="D9" s="16"/>
      <c r="E9" s="16"/>
      <c r="F9" s="16"/>
    </row>
    <row r="10" spans="1:6" ht="19.350000000000001" customHeight="1">
      <c r="A10" s="25" t="s">
        <v>8</v>
      </c>
      <c r="B10" s="19"/>
      <c r="C10" s="16"/>
      <c r="D10" s="16"/>
      <c r="E10" s="16"/>
      <c r="F10" s="16"/>
    </row>
    <row r="11" spans="1:6" ht="19.350000000000001" customHeight="1">
      <c r="A11" s="25" t="s">
        <v>9</v>
      </c>
      <c r="B11" s="24"/>
      <c r="C11" s="16"/>
      <c r="D11" s="16"/>
      <c r="E11" s="16"/>
      <c r="F11" s="16"/>
    </row>
    <row r="12" spans="1:6" ht="19.350000000000001" customHeight="1">
      <c r="A12" s="25" t="s">
        <v>9</v>
      </c>
      <c r="B12" s="24"/>
      <c r="C12" s="16"/>
      <c r="D12" s="16"/>
      <c r="E12" s="16"/>
      <c r="F12" s="16"/>
    </row>
    <row r="13" spans="1:6" ht="19.350000000000001" customHeight="1">
      <c r="A13" s="25" t="s">
        <v>9</v>
      </c>
      <c r="B13" s="24"/>
      <c r="C13" s="16"/>
      <c r="D13" s="16"/>
      <c r="E13" s="16"/>
      <c r="F13" s="16"/>
    </row>
    <row r="14" spans="1:6" ht="19.350000000000001" customHeight="1">
      <c r="A14" s="25" t="s">
        <v>9</v>
      </c>
      <c r="B14" s="24"/>
      <c r="C14" s="16"/>
      <c r="D14" s="16"/>
      <c r="E14" s="16"/>
      <c r="F14" s="16"/>
    </row>
    <row r="15" spans="1:6" ht="19.350000000000001" customHeight="1">
      <c r="A15" s="25" t="s">
        <v>10</v>
      </c>
      <c r="B15" s="24"/>
      <c r="C15" s="16"/>
      <c r="D15" s="16"/>
      <c r="E15" s="16"/>
      <c r="F15" s="16"/>
    </row>
    <row r="16" spans="1:6" ht="19.350000000000001" customHeight="1">
      <c r="A16" s="21" t="s">
        <v>11</v>
      </c>
      <c r="B16" s="22">
        <f>SUM(B7:B15)</f>
        <v>0</v>
      </c>
      <c r="C16" s="16"/>
      <c r="D16" s="16"/>
      <c r="E16" s="16"/>
      <c r="F16" s="16"/>
    </row>
    <row r="17" spans="1:6" ht="19.350000000000001" customHeight="1">
      <c r="A17" s="26" t="s">
        <v>12</v>
      </c>
      <c r="B17" s="22">
        <f>+B16+B6</f>
        <v>0</v>
      </c>
      <c r="C17" s="16"/>
      <c r="D17" s="16"/>
      <c r="E17" s="16"/>
      <c r="F17" s="16"/>
    </row>
    <row r="18" spans="1:6" ht="12.75" customHeight="1">
      <c r="A18" s="17" t="s">
        <v>13</v>
      </c>
      <c r="B18" s="16"/>
      <c r="C18" s="16"/>
      <c r="D18" s="16"/>
      <c r="E18" s="16"/>
      <c r="F18" s="16"/>
    </row>
    <row r="19" spans="1:6" ht="21.6" hidden="1" customHeight="1" outlineLevel="1">
      <c r="A19" s="10" t="s">
        <v>14</v>
      </c>
      <c r="B19" s="10"/>
      <c r="C19" s="16"/>
      <c r="D19" s="16"/>
      <c r="E19" s="16"/>
      <c r="F19" s="16"/>
    </row>
    <row r="20" spans="1:6" ht="19.350000000000001" hidden="1" customHeight="1" outlineLevel="1">
      <c r="A20" s="18" t="s">
        <v>2</v>
      </c>
      <c r="B20" s="19"/>
      <c r="C20" s="16"/>
      <c r="D20" s="16"/>
      <c r="E20" s="16"/>
      <c r="F20" s="16"/>
    </row>
    <row r="21" spans="1:6" ht="19.350000000000001" hidden="1" customHeight="1" outlineLevel="1">
      <c r="A21" s="20" t="s">
        <v>3</v>
      </c>
      <c r="B21" s="19"/>
      <c r="C21" s="16"/>
      <c r="D21" s="16"/>
      <c r="E21" s="16"/>
      <c r="F21" s="16"/>
    </row>
    <row r="22" spans="1:6" ht="19.350000000000001" hidden="1" customHeight="1" outlineLevel="1">
      <c r="A22" s="21" t="s">
        <v>4</v>
      </c>
      <c r="B22" s="22">
        <f>+B21+B20</f>
        <v>0</v>
      </c>
      <c r="C22" s="16"/>
      <c r="D22" s="16"/>
      <c r="E22" s="16"/>
      <c r="F22" s="16"/>
    </row>
    <row r="23" spans="1:6" ht="19.350000000000001" hidden="1" customHeight="1" outlineLevel="1">
      <c r="A23" s="23" t="s">
        <v>5</v>
      </c>
      <c r="B23" s="24"/>
      <c r="C23" s="16"/>
      <c r="D23" s="16"/>
      <c r="E23" s="16"/>
      <c r="F23" s="16"/>
    </row>
    <row r="24" spans="1:6" ht="19.350000000000001" hidden="1" customHeight="1" outlineLevel="1">
      <c r="A24" s="25" t="s">
        <v>6</v>
      </c>
      <c r="B24" s="24"/>
      <c r="C24" s="16"/>
      <c r="D24" s="16"/>
      <c r="E24" s="16"/>
      <c r="F24" s="16"/>
    </row>
    <row r="25" spans="1:6" ht="19.350000000000001" hidden="1" customHeight="1" outlineLevel="1">
      <c r="A25" s="25" t="s">
        <v>7</v>
      </c>
      <c r="B25" s="24"/>
      <c r="C25" s="16"/>
      <c r="D25" s="16"/>
      <c r="E25" s="16"/>
      <c r="F25" s="16"/>
    </row>
    <row r="26" spans="1:6" ht="19.350000000000001" hidden="1" customHeight="1" outlineLevel="1">
      <c r="A26" s="25" t="s">
        <v>8</v>
      </c>
      <c r="B26" s="19"/>
      <c r="C26" s="16"/>
      <c r="D26" s="16"/>
      <c r="E26" s="16"/>
      <c r="F26" s="16"/>
    </row>
    <row r="27" spans="1:6" ht="19.350000000000001" hidden="1" customHeight="1" outlineLevel="1">
      <c r="A27" s="25" t="s">
        <v>9</v>
      </c>
      <c r="B27" s="19"/>
      <c r="C27" s="16"/>
      <c r="D27" s="16"/>
      <c r="E27" s="16"/>
      <c r="F27" s="16"/>
    </row>
    <row r="28" spans="1:6" ht="19.350000000000001" hidden="1" customHeight="1" outlineLevel="1">
      <c r="A28" s="25" t="s">
        <v>9</v>
      </c>
      <c r="B28" s="24"/>
      <c r="C28" s="16"/>
      <c r="D28" s="16"/>
      <c r="E28" s="16"/>
      <c r="F28" s="16"/>
    </row>
    <row r="29" spans="1:6" ht="19.350000000000001" hidden="1" customHeight="1" outlineLevel="1">
      <c r="A29" s="25" t="s">
        <v>9</v>
      </c>
      <c r="B29" s="24"/>
      <c r="C29" s="16"/>
      <c r="D29" s="16"/>
      <c r="E29" s="16"/>
      <c r="F29" s="16"/>
    </row>
    <row r="30" spans="1:6" ht="19.350000000000001" hidden="1" customHeight="1" outlineLevel="1">
      <c r="A30" s="25" t="s">
        <v>9</v>
      </c>
      <c r="B30" s="24"/>
      <c r="C30" s="16"/>
      <c r="D30" s="16"/>
      <c r="E30" s="16"/>
      <c r="F30" s="16"/>
    </row>
    <row r="31" spans="1:6" ht="19.350000000000001" hidden="1" customHeight="1" outlineLevel="1">
      <c r="A31" s="25" t="s">
        <v>10</v>
      </c>
      <c r="B31" s="24"/>
      <c r="C31" s="16"/>
      <c r="D31" s="16"/>
      <c r="E31" s="16"/>
      <c r="F31" s="16"/>
    </row>
    <row r="32" spans="1:6" ht="19.350000000000001" hidden="1" customHeight="1" outlineLevel="1">
      <c r="A32" s="21" t="s">
        <v>11</v>
      </c>
      <c r="B32" s="22">
        <f>SUM(B23:B31)</f>
        <v>0</v>
      </c>
      <c r="C32" s="16"/>
      <c r="D32" s="16"/>
      <c r="E32" s="16"/>
      <c r="F32" s="16"/>
    </row>
    <row r="33" spans="1:6" ht="19.350000000000001" hidden="1" customHeight="1" outlineLevel="1">
      <c r="A33" s="26" t="s">
        <v>12</v>
      </c>
      <c r="B33" s="22">
        <f>+B32+B22</f>
        <v>0</v>
      </c>
      <c r="C33" s="16"/>
      <c r="D33" s="16"/>
      <c r="E33" s="16"/>
      <c r="F33" s="16"/>
    </row>
    <row r="34" spans="1:6" ht="12.75" customHeight="1" collapsed="1">
      <c r="A34" s="17" t="s">
        <v>15</v>
      </c>
      <c r="B34" s="16"/>
      <c r="C34" s="16"/>
      <c r="D34" s="16"/>
      <c r="E34" s="16"/>
      <c r="F34" s="16"/>
    </row>
    <row r="35" spans="1:6" ht="21.6" hidden="1" customHeight="1" outlineLevel="1">
      <c r="A35" s="10" t="s">
        <v>16</v>
      </c>
      <c r="B35" s="10"/>
      <c r="C35" s="16"/>
      <c r="D35" s="16"/>
      <c r="E35" s="16"/>
      <c r="F35" s="16"/>
    </row>
    <row r="36" spans="1:6" ht="19.350000000000001" hidden="1" customHeight="1" outlineLevel="1">
      <c r="A36" s="18" t="s">
        <v>2</v>
      </c>
      <c r="B36" s="19"/>
      <c r="C36" s="16"/>
      <c r="D36" s="16"/>
      <c r="E36" s="16"/>
      <c r="F36" s="16"/>
    </row>
    <row r="37" spans="1:6" ht="19.350000000000001" hidden="1" customHeight="1" outlineLevel="1">
      <c r="A37" s="20" t="s">
        <v>3</v>
      </c>
      <c r="B37" s="19"/>
      <c r="C37" s="16"/>
      <c r="D37" s="16"/>
      <c r="E37" s="16"/>
      <c r="F37" s="16"/>
    </row>
    <row r="38" spans="1:6" ht="19.350000000000001" hidden="1" customHeight="1" outlineLevel="1">
      <c r="A38" s="21" t="s">
        <v>4</v>
      </c>
      <c r="B38" s="22">
        <f>+B37+B36</f>
        <v>0</v>
      </c>
      <c r="C38" s="16"/>
      <c r="D38" s="16"/>
      <c r="E38" s="16"/>
      <c r="F38" s="16"/>
    </row>
    <row r="39" spans="1:6" ht="19.350000000000001" hidden="1" customHeight="1" outlineLevel="1">
      <c r="A39" s="23" t="s">
        <v>5</v>
      </c>
      <c r="B39" s="24"/>
      <c r="C39" s="16"/>
      <c r="D39" s="16"/>
      <c r="E39" s="16"/>
      <c r="F39" s="16"/>
    </row>
    <row r="40" spans="1:6" ht="19.350000000000001" hidden="1" customHeight="1" outlineLevel="1">
      <c r="A40" s="25" t="s">
        <v>6</v>
      </c>
      <c r="B40" s="24"/>
      <c r="C40" s="16"/>
      <c r="D40" s="16"/>
      <c r="E40" s="16"/>
      <c r="F40" s="16"/>
    </row>
    <row r="41" spans="1:6" ht="19.350000000000001" hidden="1" customHeight="1" outlineLevel="1">
      <c r="A41" s="25" t="s">
        <v>7</v>
      </c>
      <c r="B41" s="24"/>
      <c r="C41" s="16"/>
      <c r="D41" s="16"/>
      <c r="E41" s="16"/>
      <c r="F41" s="16"/>
    </row>
    <row r="42" spans="1:6" ht="19.350000000000001" hidden="1" customHeight="1" outlineLevel="1">
      <c r="A42" s="25" t="s">
        <v>8</v>
      </c>
      <c r="B42" s="19"/>
      <c r="C42" s="16"/>
      <c r="D42" s="16"/>
      <c r="E42" s="16"/>
      <c r="F42" s="16"/>
    </row>
    <row r="43" spans="1:6" ht="19.350000000000001" hidden="1" customHeight="1" outlineLevel="1">
      <c r="A43" s="25" t="s">
        <v>9</v>
      </c>
      <c r="B43" s="19"/>
      <c r="C43" s="16"/>
      <c r="D43" s="16"/>
      <c r="E43" s="16"/>
      <c r="F43" s="16"/>
    </row>
    <row r="44" spans="1:6" ht="19.350000000000001" hidden="1" customHeight="1" outlineLevel="1">
      <c r="A44" s="25" t="s">
        <v>9</v>
      </c>
      <c r="B44" s="24"/>
      <c r="C44" s="16"/>
      <c r="D44" s="16"/>
      <c r="E44" s="16"/>
      <c r="F44" s="16"/>
    </row>
    <row r="45" spans="1:6" ht="19.350000000000001" hidden="1" customHeight="1" outlineLevel="1">
      <c r="A45" s="25" t="s">
        <v>9</v>
      </c>
      <c r="B45" s="24"/>
      <c r="C45" s="16"/>
      <c r="D45" s="16"/>
      <c r="E45" s="16"/>
      <c r="F45" s="16"/>
    </row>
    <row r="46" spans="1:6" ht="19.350000000000001" hidden="1" customHeight="1" outlineLevel="1">
      <c r="A46" s="25" t="s">
        <v>9</v>
      </c>
      <c r="B46" s="24"/>
      <c r="C46" s="16"/>
      <c r="D46" s="16"/>
      <c r="E46" s="16"/>
      <c r="F46" s="16"/>
    </row>
    <row r="47" spans="1:6" ht="19.350000000000001" hidden="1" customHeight="1" outlineLevel="1">
      <c r="A47" s="25" t="s">
        <v>10</v>
      </c>
      <c r="B47" s="24"/>
      <c r="C47" s="16"/>
      <c r="D47" s="16"/>
      <c r="E47" s="16"/>
      <c r="F47" s="16"/>
    </row>
    <row r="48" spans="1:6" ht="19.350000000000001" hidden="1" customHeight="1" outlineLevel="1">
      <c r="A48" s="21" t="s">
        <v>11</v>
      </c>
      <c r="B48" s="22">
        <f>SUM(B39:B47)</f>
        <v>0</v>
      </c>
      <c r="C48" s="16"/>
      <c r="D48" s="16"/>
      <c r="E48" s="16"/>
      <c r="F48" s="16"/>
    </row>
    <row r="49" spans="1:6" ht="19.350000000000001" hidden="1" customHeight="1" outlineLevel="1">
      <c r="A49" s="26" t="s">
        <v>12</v>
      </c>
      <c r="B49" s="22">
        <f>+B48+B38</f>
        <v>0</v>
      </c>
      <c r="C49" s="16"/>
      <c r="D49" s="16"/>
      <c r="E49" s="16"/>
      <c r="F49" s="16"/>
    </row>
    <row r="50" spans="1:6" ht="12.75" customHeight="1" collapsed="1">
      <c r="A50" s="17"/>
      <c r="B50" s="16"/>
      <c r="C50" s="16"/>
      <c r="D50" s="16"/>
      <c r="E50" s="16"/>
      <c r="F50" s="16"/>
    </row>
    <row r="51" spans="1:6" ht="21.6" customHeight="1">
      <c r="A51" s="10" t="s">
        <v>17</v>
      </c>
      <c r="B51" s="10"/>
      <c r="C51" s="16"/>
      <c r="D51" s="16"/>
      <c r="E51" s="16"/>
      <c r="F51" s="16"/>
    </row>
    <row r="52" spans="1:6" ht="19.350000000000001" customHeight="1">
      <c r="A52" s="27" t="s">
        <v>2</v>
      </c>
      <c r="B52" s="28">
        <f>+B4+B20+B36</f>
        <v>0</v>
      </c>
      <c r="C52" s="16"/>
      <c r="D52" s="16"/>
      <c r="E52" s="16"/>
      <c r="F52" s="16"/>
    </row>
    <row r="53" spans="1:6" ht="19.350000000000001" customHeight="1">
      <c r="A53" s="29" t="s">
        <v>3</v>
      </c>
      <c r="B53" s="28">
        <f>+B5+B21+B37</f>
        <v>0</v>
      </c>
      <c r="C53" s="16"/>
      <c r="D53" s="16"/>
      <c r="E53" s="16"/>
      <c r="F53" s="16"/>
    </row>
    <row r="54" spans="1:6" ht="19.350000000000001" customHeight="1">
      <c r="A54" s="21" t="s">
        <v>4</v>
      </c>
      <c r="B54" s="22">
        <f>+B53+B52</f>
        <v>0</v>
      </c>
      <c r="C54" s="16"/>
      <c r="D54" s="16"/>
      <c r="E54" s="16"/>
      <c r="F54" s="16"/>
    </row>
    <row r="55" spans="1:6" ht="19.350000000000001" customHeight="1">
      <c r="A55" s="30" t="s">
        <v>5</v>
      </c>
      <c r="B55" s="28">
        <f t="shared" ref="B55:B63" si="0">+B7+B23+B39</f>
        <v>0</v>
      </c>
      <c r="C55" s="16"/>
      <c r="D55" s="16"/>
      <c r="E55" s="16"/>
      <c r="F55" s="16"/>
    </row>
    <row r="56" spans="1:6" ht="19.350000000000001" customHeight="1">
      <c r="A56" s="29" t="s">
        <v>6</v>
      </c>
      <c r="B56" s="28">
        <f t="shared" si="0"/>
        <v>0</v>
      </c>
      <c r="C56" s="16"/>
      <c r="D56" s="16"/>
      <c r="E56" s="16"/>
      <c r="F56" s="16"/>
    </row>
    <row r="57" spans="1:6" ht="19.350000000000001" customHeight="1">
      <c r="A57" s="29" t="s">
        <v>7</v>
      </c>
      <c r="B57" s="28">
        <f t="shared" si="0"/>
        <v>0</v>
      </c>
      <c r="C57" s="16"/>
      <c r="D57" s="16"/>
      <c r="E57" s="16"/>
      <c r="F57" s="16"/>
    </row>
    <row r="58" spans="1:6" ht="19.350000000000001" customHeight="1">
      <c r="A58" s="29" t="s">
        <v>8</v>
      </c>
      <c r="B58" s="28">
        <f t="shared" si="0"/>
        <v>0</v>
      </c>
      <c r="C58" s="16"/>
      <c r="D58" s="16"/>
      <c r="E58" s="16"/>
      <c r="F58" s="16"/>
    </row>
    <row r="59" spans="1:6" ht="19.350000000000001" customHeight="1">
      <c r="A59" s="29" t="s">
        <v>9</v>
      </c>
      <c r="B59" s="28">
        <f t="shared" si="0"/>
        <v>0</v>
      </c>
      <c r="C59" s="16"/>
      <c r="D59" s="16"/>
      <c r="E59" s="16"/>
      <c r="F59" s="16"/>
    </row>
    <row r="60" spans="1:6" ht="19.350000000000001" customHeight="1">
      <c r="A60" s="29" t="s">
        <v>9</v>
      </c>
      <c r="B60" s="28">
        <f t="shared" si="0"/>
        <v>0</v>
      </c>
      <c r="C60" s="16"/>
      <c r="D60" s="16"/>
      <c r="E60" s="16"/>
      <c r="F60" s="16"/>
    </row>
    <row r="61" spans="1:6" ht="19.350000000000001" customHeight="1">
      <c r="A61" s="29" t="s">
        <v>9</v>
      </c>
      <c r="B61" s="28">
        <f t="shared" si="0"/>
        <v>0</v>
      </c>
      <c r="C61" s="16"/>
      <c r="D61" s="16"/>
      <c r="E61" s="16"/>
      <c r="F61" s="16"/>
    </row>
    <row r="62" spans="1:6" ht="19.350000000000001" customHeight="1">
      <c r="A62" s="29" t="s">
        <v>9</v>
      </c>
      <c r="B62" s="28">
        <f t="shared" si="0"/>
        <v>0</v>
      </c>
      <c r="C62" s="16"/>
      <c r="D62" s="16"/>
      <c r="E62" s="16"/>
      <c r="F62" s="16"/>
    </row>
    <row r="63" spans="1:6" ht="19.350000000000001" customHeight="1">
      <c r="A63" s="29" t="s">
        <v>10</v>
      </c>
      <c r="B63" s="28">
        <f t="shared" si="0"/>
        <v>0</v>
      </c>
      <c r="C63" s="16"/>
      <c r="D63" s="16"/>
      <c r="E63" s="16"/>
      <c r="F63" s="16"/>
    </row>
    <row r="64" spans="1:6" ht="19.350000000000001" customHeight="1">
      <c r="A64" s="21" t="s">
        <v>11</v>
      </c>
      <c r="B64" s="22">
        <f>SUM(B55:B63)</f>
        <v>0</v>
      </c>
      <c r="C64" s="16"/>
      <c r="D64" s="16"/>
      <c r="E64" s="16"/>
      <c r="F64" s="16"/>
    </row>
    <row r="65" spans="1:11" ht="19.350000000000001" customHeight="1">
      <c r="A65" s="26" t="s">
        <v>12</v>
      </c>
      <c r="B65" s="22">
        <f>+B64+B54</f>
        <v>0</v>
      </c>
      <c r="C65" s="16"/>
      <c r="D65" s="16"/>
      <c r="E65" s="16"/>
      <c r="F65" s="16"/>
    </row>
    <row r="66" spans="1:11" ht="12.75" customHeight="1">
      <c r="A66" s="17"/>
      <c r="B66" s="16"/>
      <c r="C66" s="16"/>
      <c r="D66" s="16"/>
      <c r="E66" s="16"/>
      <c r="F66" s="16"/>
    </row>
    <row r="67" spans="1:11" ht="12.75" customHeight="1">
      <c r="A67" s="17"/>
      <c r="B67" s="16"/>
      <c r="C67" s="16"/>
      <c r="D67" s="16"/>
      <c r="E67" s="16"/>
      <c r="F67" s="16"/>
    </row>
    <row r="68" spans="1:11" ht="25.35" customHeight="1">
      <c r="A68" s="14" t="s">
        <v>18</v>
      </c>
      <c r="B68" s="15"/>
      <c r="C68" s="16"/>
      <c r="D68" s="16"/>
      <c r="E68" s="16"/>
      <c r="F68" s="16"/>
    </row>
    <row r="70" spans="1:11" ht="15.6" customHeight="1">
      <c r="A70" s="9" t="s">
        <v>19</v>
      </c>
      <c r="B70" s="9"/>
      <c r="C70" s="9"/>
      <c r="D70" s="9"/>
      <c r="E70" s="9"/>
      <c r="F70" s="9"/>
    </row>
    <row r="71" spans="1:11" ht="48.6" customHeight="1">
      <c r="A71" s="31" t="s">
        <v>20</v>
      </c>
      <c r="B71" s="32" t="s">
        <v>21</v>
      </c>
      <c r="C71" s="32" t="s">
        <v>22</v>
      </c>
      <c r="D71" s="32" t="s">
        <v>23</v>
      </c>
      <c r="E71" s="32" t="s">
        <v>24</v>
      </c>
      <c r="F71" s="33" t="s">
        <v>25</v>
      </c>
    </row>
    <row r="72" spans="1:11" ht="29.85" customHeight="1">
      <c r="A72" s="8" t="s">
        <v>26</v>
      </c>
      <c r="B72" s="8"/>
      <c r="C72" s="8"/>
      <c r="D72" s="8"/>
      <c r="E72" s="8"/>
      <c r="F72" s="8"/>
    </row>
    <row r="73" spans="1:11" ht="20.45" customHeight="1">
      <c r="A73" s="34" t="s">
        <v>27</v>
      </c>
      <c r="B73" s="35">
        <f>+B74+B75</f>
        <v>0</v>
      </c>
      <c r="C73" s="35">
        <f>+C74+C75</f>
        <v>0</v>
      </c>
      <c r="D73" s="35">
        <f>+D74+D75</f>
        <v>0</v>
      </c>
      <c r="E73" s="35">
        <f>+E74+E75</f>
        <v>0</v>
      </c>
      <c r="F73" s="36"/>
    </row>
    <row r="74" spans="1:11" ht="23.1" customHeight="1">
      <c r="A74" s="37" t="s">
        <v>28</v>
      </c>
      <c r="B74" s="38"/>
      <c r="C74" s="38"/>
      <c r="D74" s="39">
        <f>C74+B74</f>
        <v>0</v>
      </c>
      <c r="E74" s="39">
        <f>D74</f>
        <v>0</v>
      </c>
      <c r="F74" s="36"/>
    </row>
    <row r="75" spans="1:11" ht="16.7" customHeight="1">
      <c r="A75" s="37" t="s">
        <v>29</v>
      </c>
      <c r="B75" s="38"/>
      <c r="C75" s="38"/>
      <c r="D75" s="39">
        <f>C75+B75</f>
        <v>0</v>
      </c>
      <c r="E75" s="39">
        <f>(B75+C75-B76-C76)+MIN((B76+C76),(E74+B75+C75-B76-C76)/0.8*0.2)</f>
        <v>0</v>
      </c>
      <c r="F75" s="36"/>
    </row>
    <row r="76" spans="1:11" ht="15.95" customHeight="1">
      <c r="A76" s="40" t="s">
        <v>30</v>
      </c>
      <c r="B76" s="38"/>
      <c r="C76" s="41"/>
      <c r="D76" s="42">
        <f>C76+B76</f>
        <v>0</v>
      </c>
      <c r="E76" s="42">
        <f>MIN((B76+C76),(E74+B75+C75-B76-C76)/0.8*0.2)</f>
        <v>0</v>
      </c>
      <c r="F76" s="36"/>
      <c r="K76" s="43"/>
    </row>
    <row r="77" spans="1:11" ht="20.45" customHeight="1">
      <c r="A77" s="34" t="s">
        <v>31</v>
      </c>
      <c r="B77" s="35">
        <f>+B78+B79</f>
        <v>0</v>
      </c>
      <c r="C77" s="35">
        <f>+C78+C79</f>
        <v>0</v>
      </c>
      <c r="D77" s="35">
        <f>+D78+D79</f>
        <v>0</v>
      </c>
      <c r="E77" s="35">
        <f>+E78+E79</f>
        <v>0</v>
      </c>
      <c r="F77" s="36"/>
    </row>
    <row r="78" spans="1:11" ht="23.1" customHeight="1">
      <c r="A78" s="37" t="s">
        <v>28</v>
      </c>
      <c r="B78" s="38"/>
      <c r="C78" s="38"/>
      <c r="D78" s="39">
        <f>C78+B78</f>
        <v>0</v>
      </c>
      <c r="E78" s="39">
        <f>D78</f>
        <v>0</v>
      </c>
      <c r="F78" s="36"/>
    </row>
    <row r="79" spans="1:11">
      <c r="A79" s="37" t="s">
        <v>29</v>
      </c>
      <c r="B79" s="38"/>
      <c r="C79" s="38"/>
      <c r="D79" s="39">
        <f>C79+B79</f>
        <v>0</v>
      </c>
      <c r="E79" s="39">
        <f>(B79+C79-B80-C80)+MIN((B80+C80),(E78+B79+C79-B80-C80)/0.8*0.2)</f>
        <v>0</v>
      </c>
      <c r="F79" s="36"/>
    </row>
    <row r="80" spans="1:11" ht="15.6" customHeight="1">
      <c r="A80" s="40" t="s">
        <v>30</v>
      </c>
      <c r="B80" s="38"/>
      <c r="C80" s="41"/>
      <c r="D80" s="42">
        <f>C80+B80</f>
        <v>0</v>
      </c>
      <c r="E80" s="42">
        <f>MIN((B80+C80),(E78+B79+C79-B80-C80)/0.8*0.2)</f>
        <v>0</v>
      </c>
      <c r="F80" s="36"/>
    </row>
    <row r="81" spans="1:6" ht="20.45" customHeight="1">
      <c r="A81" s="34" t="s">
        <v>32</v>
      </c>
      <c r="B81" s="35">
        <f>+B82+B83</f>
        <v>0</v>
      </c>
      <c r="C81" s="35">
        <f>+C82+C83</f>
        <v>0</v>
      </c>
      <c r="D81" s="35">
        <f>+D82+D83</f>
        <v>0</v>
      </c>
      <c r="E81" s="35">
        <f>+E82+E83</f>
        <v>0</v>
      </c>
      <c r="F81" s="36"/>
    </row>
    <row r="82" spans="1:6" ht="23.1" customHeight="1">
      <c r="A82" s="37" t="s">
        <v>28</v>
      </c>
      <c r="B82" s="38"/>
      <c r="C82" s="38"/>
      <c r="D82" s="39">
        <f>C82+B82</f>
        <v>0</v>
      </c>
      <c r="E82" s="39">
        <f>D82</f>
        <v>0</v>
      </c>
      <c r="F82" s="36"/>
    </row>
    <row r="83" spans="1:6">
      <c r="A83" s="37" t="s">
        <v>29</v>
      </c>
      <c r="B83" s="38"/>
      <c r="C83" s="38"/>
      <c r="D83" s="39">
        <f>C83+B83</f>
        <v>0</v>
      </c>
      <c r="E83" s="39">
        <f>(B83+C83-B84-C84)+MIN((B84+C84),(E82+B83+C83-B84-C84)/0.8*0.2)</f>
        <v>0</v>
      </c>
      <c r="F83" s="36"/>
    </row>
    <row r="84" spans="1:6" ht="15.6" customHeight="1">
      <c r="A84" s="40" t="s">
        <v>30</v>
      </c>
      <c r="B84" s="38"/>
      <c r="C84" s="41"/>
      <c r="D84" s="42">
        <f>C84+B84</f>
        <v>0</v>
      </c>
      <c r="E84" s="42">
        <f>MIN((B84+C84),(E82+B83+C83-B84-C84)/0.8*0.2)</f>
        <v>0</v>
      </c>
      <c r="F84" s="36"/>
    </row>
    <row r="85" spans="1:6" ht="20.45" customHeight="1">
      <c r="A85" s="34" t="s">
        <v>33</v>
      </c>
      <c r="B85" s="35">
        <f>+B86+B87</f>
        <v>0</v>
      </c>
      <c r="C85" s="35">
        <f>+C86+C87</f>
        <v>0</v>
      </c>
      <c r="D85" s="35">
        <f>+D86+D87</f>
        <v>0</v>
      </c>
      <c r="E85" s="35">
        <f>+E86+E87</f>
        <v>0</v>
      </c>
      <c r="F85" s="36"/>
    </row>
    <row r="86" spans="1:6" ht="23.1" customHeight="1">
      <c r="A86" s="37" t="s">
        <v>28</v>
      </c>
      <c r="B86" s="38"/>
      <c r="C86" s="38"/>
      <c r="D86" s="39">
        <f>C86+B86</f>
        <v>0</v>
      </c>
      <c r="E86" s="39">
        <f>D86</f>
        <v>0</v>
      </c>
      <c r="F86" s="36"/>
    </row>
    <row r="87" spans="1:6">
      <c r="A87" s="37" t="s">
        <v>29</v>
      </c>
      <c r="B87" s="38"/>
      <c r="C87" s="38"/>
      <c r="D87" s="39">
        <f>C87+B87</f>
        <v>0</v>
      </c>
      <c r="E87" s="39">
        <f>(B87+C87-B88-C88)+MIN((B88+C88),(E86+B87+C87-B88-C88)/0.8*0.2)</f>
        <v>0</v>
      </c>
      <c r="F87" s="36"/>
    </row>
    <row r="88" spans="1:6" ht="15.6" customHeight="1">
      <c r="A88" s="40" t="s">
        <v>30</v>
      </c>
      <c r="B88" s="38"/>
      <c r="C88" s="41"/>
      <c r="D88" s="42">
        <f>C88+B88</f>
        <v>0</v>
      </c>
      <c r="E88" s="42">
        <f>MIN((B88+C88),(E86+B87+C87-B88-C88)/0.8*0.2)</f>
        <v>0</v>
      </c>
      <c r="F88" s="36"/>
    </row>
    <row r="89" spans="1:6" ht="20.45" customHeight="1">
      <c r="A89" s="34" t="s">
        <v>34</v>
      </c>
      <c r="B89" s="35">
        <f>+B90+B91</f>
        <v>0</v>
      </c>
      <c r="C89" s="35">
        <f>+C90+C91</f>
        <v>0</v>
      </c>
      <c r="D89" s="35">
        <f>+D90+D91</f>
        <v>0</v>
      </c>
      <c r="E89" s="35">
        <f>+E90+E91</f>
        <v>0</v>
      </c>
      <c r="F89" s="36"/>
    </row>
    <row r="90" spans="1:6" ht="23.1" customHeight="1">
      <c r="A90" s="37" t="s">
        <v>28</v>
      </c>
      <c r="B90" s="38"/>
      <c r="C90" s="38"/>
      <c r="D90" s="39">
        <f>C90+B90</f>
        <v>0</v>
      </c>
      <c r="E90" s="39">
        <f>D90</f>
        <v>0</v>
      </c>
      <c r="F90" s="36"/>
    </row>
    <row r="91" spans="1:6">
      <c r="A91" s="37" t="s">
        <v>29</v>
      </c>
      <c r="B91" s="38"/>
      <c r="C91" s="38"/>
      <c r="D91" s="39">
        <f>C91+B91</f>
        <v>0</v>
      </c>
      <c r="E91" s="39">
        <f>(B91+C91-B92-C92)+MIN((B92+C92),(E90+B91+C91-B92-C92)/0.8*0.2)</f>
        <v>0</v>
      </c>
      <c r="F91" s="36"/>
    </row>
    <row r="92" spans="1:6" ht="15.6" customHeight="1">
      <c r="A92" s="40" t="s">
        <v>30</v>
      </c>
      <c r="B92" s="38"/>
      <c r="C92" s="41"/>
      <c r="D92" s="42">
        <f>C92+B92</f>
        <v>0</v>
      </c>
      <c r="E92" s="42">
        <f>MIN((B92+C92),(E90+B91+C91-B92-C92)/0.8*0.2)</f>
        <v>0</v>
      </c>
      <c r="F92" s="36"/>
    </row>
    <row r="93" spans="1:6" ht="20.45" customHeight="1">
      <c r="A93" s="34" t="s">
        <v>35</v>
      </c>
      <c r="B93" s="35">
        <f>+B94+B95</f>
        <v>0</v>
      </c>
      <c r="C93" s="35">
        <f>+C94+C95</f>
        <v>0</v>
      </c>
      <c r="D93" s="35">
        <f>+D94+D95</f>
        <v>0</v>
      </c>
      <c r="E93" s="35">
        <f>+E94+E95</f>
        <v>0</v>
      </c>
      <c r="F93" s="36"/>
    </row>
    <row r="94" spans="1:6" ht="23.1" customHeight="1">
      <c r="A94" s="37" t="s">
        <v>28</v>
      </c>
      <c r="B94" s="38"/>
      <c r="C94" s="38"/>
      <c r="D94" s="39">
        <f>C94+B94</f>
        <v>0</v>
      </c>
      <c r="E94" s="39">
        <f>D94</f>
        <v>0</v>
      </c>
      <c r="F94" s="36"/>
    </row>
    <row r="95" spans="1:6">
      <c r="A95" s="37" t="s">
        <v>29</v>
      </c>
      <c r="B95" s="38"/>
      <c r="C95" s="38"/>
      <c r="D95" s="39">
        <f>C95+B95</f>
        <v>0</v>
      </c>
      <c r="E95" s="39">
        <f>(B95+C95-B96-C96)+MIN((B96+C96),(E94+B95+C95-B96-C96)/0.8*0.2)</f>
        <v>0</v>
      </c>
      <c r="F95" s="36"/>
    </row>
    <row r="96" spans="1:6" ht="15.6" customHeight="1">
      <c r="A96" s="40" t="s">
        <v>30</v>
      </c>
      <c r="B96" s="38"/>
      <c r="C96" s="44"/>
      <c r="D96" s="42">
        <f>C96+B96</f>
        <v>0</v>
      </c>
      <c r="E96" s="42">
        <f>MIN((B96+C96),(E94+B95+C95-B96-C96)/0.8*0.2)</f>
        <v>0</v>
      </c>
      <c r="F96" s="36"/>
    </row>
    <row r="97" spans="1:6" ht="20.45" customHeight="1">
      <c r="A97" s="34" t="s">
        <v>36</v>
      </c>
      <c r="B97" s="35">
        <f>+B98+B99</f>
        <v>0</v>
      </c>
      <c r="C97" s="35">
        <f>+C98+C99</f>
        <v>0</v>
      </c>
      <c r="D97" s="35">
        <f>+D98+D99</f>
        <v>0</v>
      </c>
      <c r="E97" s="35">
        <f>+E98+E99</f>
        <v>0</v>
      </c>
      <c r="F97" s="36"/>
    </row>
    <row r="98" spans="1:6" ht="23.1" customHeight="1">
      <c r="A98" s="37" t="s">
        <v>28</v>
      </c>
      <c r="B98" s="38"/>
      <c r="C98" s="38"/>
      <c r="D98" s="39">
        <f>C98+B98</f>
        <v>0</v>
      </c>
      <c r="E98" s="39">
        <f>D98</f>
        <v>0</v>
      </c>
      <c r="F98" s="36"/>
    </row>
    <row r="99" spans="1:6">
      <c r="A99" s="37" t="s">
        <v>29</v>
      </c>
      <c r="B99" s="38"/>
      <c r="C99" s="38"/>
      <c r="D99" s="39">
        <f>C99+B99</f>
        <v>0</v>
      </c>
      <c r="E99" s="39">
        <f>(B99+C99-B100-C100)+MIN((B100+C100),(E98+B99+C99-B100-C100)/0.8*0.2)</f>
        <v>0</v>
      </c>
      <c r="F99" s="36"/>
    </row>
    <row r="100" spans="1:6" ht="15.6" customHeight="1">
      <c r="A100" s="40" t="s">
        <v>30</v>
      </c>
      <c r="B100" s="38"/>
      <c r="C100" s="41"/>
      <c r="D100" s="42">
        <f>C100+B100</f>
        <v>0</v>
      </c>
      <c r="E100" s="42">
        <f>MIN((B100+C100),(E98+B99+C99-B100-C100)/0.8*0.2)</f>
        <v>0</v>
      </c>
      <c r="F100" s="36"/>
    </row>
    <row r="101" spans="1:6" ht="20.45" customHeight="1">
      <c r="A101" s="34" t="s">
        <v>37</v>
      </c>
      <c r="B101" s="35">
        <f>+B102+B103</f>
        <v>0</v>
      </c>
      <c r="C101" s="35">
        <f>+C102+C103</f>
        <v>0</v>
      </c>
      <c r="D101" s="35">
        <f>+D102+D103</f>
        <v>0</v>
      </c>
      <c r="E101" s="35">
        <f>+E102+E103</f>
        <v>0</v>
      </c>
      <c r="F101" s="36"/>
    </row>
    <row r="102" spans="1:6" ht="23.1" customHeight="1">
      <c r="A102" s="37" t="s">
        <v>28</v>
      </c>
      <c r="B102" s="38"/>
      <c r="C102" s="38"/>
      <c r="D102" s="39">
        <f>C102+B102</f>
        <v>0</v>
      </c>
      <c r="E102" s="39">
        <f>D102</f>
        <v>0</v>
      </c>
      <c r="F102" s="36"/>
    </row>
    <row r="103" spans="1:6">
      <c r="A103" s="37" t="s">
        <v>29</v>
      </c>
      <c r="B103" s="38"/>
      <c r="C103" s="38"/>
      <c r="D103" s="39">
        <f>C103+B103</f>
        <v>0</v>
      </c>
      <c r="E103" s="39">
        <f>(B103+C103-B104-C104)+MIN((B104+C104),(E102+B103+C103-B104-C104)/0.8*0.2)</f>
        <v>0</v>
      </c>
      <c r="F103" s="36"/>
    </row>
    <row r="104" spans="1:6" ht="15.6" customHeight="1">
      <c r="A104" s="40" t="s">
        <v>30</v>
      </c>
      <c r="B104" s="38"/>
      <c r="C104" s="41"/>
      <c r="D104" s="42">
        <f>C104+B104</f>
        <v>0</v>
      </c>
      <c r="E104" s="42">
        <f>MIN((B104+C104),(E102+B103+C103-B104-C104)/0.8*0.2)</f>
        <v>0</v>
      </c>
      <c r="F104" s="36"/>
    </row>
    <row r="105" spans="1:6" ht="21.4" customHeight="1">
      <c r="A105" s="45" t="s">
        <v>38</v>
      </c>
      <c r="B105" s="46">
        <f>+B101+B97+B93+B89+B85+B81+B77+B73</f>
        <v>0</v>
      </c>
      <c r="C105" s="46">
        <f>+C101+C97+C93+C89+C85+C81+C77+C73</f>
        <v>0</v>
      </c>
      <c r="D105" s="46">
        <f>+D101+D97+D93+D89+D85+D81+D77+D73</f>
        <v>0</v>
      </c>
      <c r="E105" s="46">
        <f>+E101+E97+E93+E89+E85+E81+E77+E73</f>
        <v>0</v>
      </c>
      <c r="F105" s="47"/>
    </row>
    <row r="106" spans="1:6" ht="29.85" customHeight="1">
      <c r="A106" s="8" t="s">
        <v>39</v>
      </c>
      <c r="B106" s="8"/>
      <c r="C106" s="8"/>
      <c r="D106" s="8"/>
      <c r="E106" s="8"/>
      <c r="F106" s="8"/>
    </row>
    <row r="107" spans="1:6" ht="15.6" customHeight="1">
      <c r="A107" s="34" t="s">
        <v>40</v>
      </c>
      <c r="B107" s="35">
        <f>+B108+B109</f>
        <v>0</v>
      </c>
      <c r="C107" s="35">
        <f>+C108+C109</f>
        <v>0</v>
      </c>
      <c r="D107" s="35">
        <f>+D108+D109</f>
        <v>0</v>
      </c>
      <c r="E107" s="35">
        <f>+E108+E109</f>
        <v>0</v>
      </c>
      <c r="F107" s="36"/>
    </row>
    <row r="108" spans="1:6" ht="15.6" customHeight="1">
      <c r="A108" s="37" t="s">
        <v>28</v>
      </c>
      <c r="B108" s="38"/>
      <c r="C108" s="38"/>
      <c r="D108" s="39">
        <f>C108+B108</f>
        <v>0</v>
      </c>
      <c r="E108" s="39">
        <f>D108</f>
        <v>0</v>
      </c>
      <c r="F108" s="36"/>
    </row>
    <row r="109" spans="1:6" ht="15.6" customHeight="1">
      <c r="A109" s="37" t="s">
        <v>29</v>
      </c>
      <c r="B109" s="38"/>
      <c r="C109" s="38"/>
      <c r="D109" s="39">
        <f>C109+B109</f>
        <v>0</v>
      </c>
      <c r="E109" s="39">
        <f>(B109+C109-B110-C110)+MIN((B110+C110),(E108+B109+C109-B110-C110)/0.8*0.2)</f>
        <v>0</v>
      </c>
      <c r="F109" s="36"/>
    </row>
    <row r="110" spans="1:6" ht="15.6" customHeight="1">
      <c r="A110" s="40" t="s">
        <v>30</v>
      </c>
      <c r="B110" s="38"/>
      <c r="C110" s="41"/>
      <c r="D110" s="42">
        <f>C110+B110</f>
        <v>0</v>
      </c>
      <c r="E110" s="42">
        <f>MIN((B110+C110),(E108+B109+C109-B110-C110)/0.8*0.2)</f>
        <v>0</v>
      </c>
      <c r="F110" s="36"/>
    </row>
    <row r="111" spans="1:6" ht="15.6" customHeight="1">
      <c r="A111" s="34" t="s">
        <v>41</v>
      </c>
      <c r="B111" s="35">
        <f>+B112+B113</f>
        <v>0</v>
      </c>
      <c r="C111" s="35">
        <f>+C112+C113</f>
        <v>0</v>
      </c>
      <c r="D111" s="35">
        <f>+D112+D113</f>
        <v>0</v>
      </c>
      <c r="E111" s="35">
        <f>+E112+E113</f>
        <v>0</v>
      </c>
      <c r="F111" s="36"/>
    </row>
    <row r="112" spans="1:6" ht="15.6" customHeight="1">
      <c r="A112" s="37" t="s">
        <v>28</v>
      </c>
      <c r="B112" s="38"/>
      <c r="C112" s="38"/>
      <c r="D112" s="39">
        <f>C112+B112</f>
        <v>0</v>
      </c>
      <c r="E112" s="39">
        <f>D112</f>
        <v>0</v>
      </c>
      <c r="F112" s="36"/>
    </row>
    <row r="113" spans="1:1024" ht="15.6" customHeight="1">
      <c r="A113" s="37" t="s">
        <v>29</v>
      </c>
      <c r="B113" s="38"/>
      <c r="C113" s="38"/>
      <c r="D113" s="39">
        <f>C113+B113</f>
        <v>0</v>
      </c>
      <c r="E113" s="39">
        <f>(B113+C113-B114-C114)+MIN((B114+C114),(E112+B113+C113-B114-C114)/0.8*0.2)</f>
        <v>0</v>
      </c>
      <c r="F113" s="36"/>
    </row>
    <row r="114" spans="1:1024" ht="15.6" customHeight="1">
      <c r="A114" s="40" t="s">
        <v>30</v>
      </c>
      <c r="B114" s="38"/>
      <c r="C114" s="41"/>
      <c r="D114" s="42">
        <f>C114+B114</f>
        <v>0</v>
      </c>
      <c r="E114" s="42">
        <f>MIN((B114+C114),(E112+B113+C113-B114-C114)/0.8*0.2)</f>
        <v>0</v>
      </c>
      <c r="F114" s="36"/>
    </row>
    <row r="115" spans="1:1024" ht="15.6" customHeight="1">
      <c r="A115" s="34" t="s">
        <v>42</v>
      </c>
      <c r="B115" s="35">
        <f>+B116+B117</f>
        <v>0</v>
      </c>
      <c r="C115" s="35">
        <f>+C116+C117</f>
        <v>0</v>
      </c>
      <c r="D115" s="35">
        <f>+D116+D117</f>
        <v>0</v>
      </c>
      <c r="E115" s="35">
        <f>+E116+E117</f>
        <v>0</v>
      </c>
      <c r="F115" s="36"/>
    </row>
    <row r="116" spans="1:1024" ht="15.6" customHeight="1">
      <c r="A116" s="37" t="s">
        <v>28</v>
      </c>
      <c r="B116" s="38"/>
      <c r="C116" s="38"/>
      <c r="D116" s="39">
        <f>C116+B116</f>
        <v>0</v>
      </c>
      <c r="E116" s="39">
        <f>D116</f>
        <v>0</v>
      </c>
      <c r="F116" s="36"/>
    </row>
    <row r="117" spans="1:1024" ht="15.6" customHeight="1">
      <c r="A117" s="37" t="s">
        <v>29</v>
      </c>
      <c r="B117" s="38"/>
      <c r="C117" s="38"/>
      <c r="D117" s="39">
        <f>C117+B117</f>
        <v>0</v>
      </c>
      <c r="E117" s="39">
        <f>(B117+C117-B118-C118)+MIN((B118+C118),(E116+B117+C117-B118-C118)/0.8*0.2)</f>
        <v>0</v>
      </c>
      <c r="F117" s="36"/>
    </row>
    <row r="118" spans="1:1024" ht="15.6" customHeight="1">
      <c r="A118" s="40" t="s">
        <v>30</v>
      </c>
      <c r="B118" s="38"/>
      <c r="C118" s="41"/>
      <c r="D118" s="42">
        <f>C118+B118</f>
        <v>0</v>
      </c>
      <c r="E118" s="42">
        <f>MIN((B118+C118),(E116+B117+C117-B118-C118)/0.8*0.2)</f>
        <v>0</v>
      </c>
      <c r="F118" s="36"/>
    </row>
    <row r="119" spans="1:1024" ht="15.6" customHeight="1">
      <c r="A119" s="34" t="s">
        <v>43</v>
      </c>
      <c r="B119" s="35">
        <f>+B120+B121</f>
        <v>0</v>
      </c>
      <c r="C119" s="35">
        <f>+C120+C121</f>
        <v>0</v>
      </c>
      <c r="D119" s="35">
        <f>+D120+D121</f>
        <v>0</v>
      </c>
      <c r="E119" s="35">
        <f>+E120+E121</f>
        <v>0</v>
      </c>
      <c r="F119" s="36"/>
    </row>
    <row r="120" spans="1:1024" ht="15.6" customHeight="1">
      <c r="A120" s="37" t="s">
        <v>28</v>
      </c>
      <c r="B120" s="38"/>
      <c r="C120" s="38"/>
      <c r="D120" s="39">
        <f>C120+B120</f>
        <v>0</v>
      </c>
      <c r="E120" s="39">
        <f>D120</f>
        <v>0</v>
      </c>
      <c r="F120" s="36"/>
    </row>
    <row r="121" spans="1:1024" ht="15.6" customHeight="1">
      <c r="A121" s="37" t="s">
        <v>29</v>
      </c>
      <c r="B121" s="38"/>
      <c r="C121" s="38"/>
      <c r="D121" s="39">
        <f>C121+B121</f>
        <v>0</v>
      </c>
      <c r="E121" s="39">
        <f>(B121+C121-B122-C122)+MIN((B122+C122),(E120+B121+C121-B122-C122)/0.8*0.2)</f>
        <v>0</v>
      </c>
      <c r="F121" s="36"/>
    </row>
    <row r="122" spans="1:1024" ht="15.6" customHeight="1">
      <c r="A122" s="40" t="s">
        <v>30</v>
      </c>
      <c r="B122" s="38"/>
      <c r="C122" s="41"/>
      <c r="D122" s="42">
        <f>C122+B122</f>
        <v>0</v>
      </c>
      <c r="E122" s="42">
        <f>MIN((B122+C122),(E120+B121+C121-B122-C122)/0.8*0.2)</f>
        <v>0</v>
      </c>
      <c r="F122" s="36"/>
    </row>
    <row r="123" spans="1:1024" ht="15.6" customHeight="1">
      <c r="A123" s="34" t="s">
        <v>44</v>
      </c>
      <c r="B123" s="35">
        <f>+B124+B125</f>
        <v>0</v>
      </c>
      <c r="C123" s="35">
        <f>+C124+C125</f>
        <v>0</v>
      </c>
      <c r="D123" s="35">
        <f>+D124+D125</f>
        <v>0</v>
      </c>
      <c r="E123" s="35">
        <f>+E124+E125</f>
        <v>0</v>
      </c>
      <c r="F123" s="36"/>
    </row>
    <row r="124" spans="1:1024" ht="15.6" customHeight="1">
      <c r="A124" s="37" t="s">
        <v>28</v>
      </c>
      <c r="B124" s="38"/>
      <c r="C124" s="38"/>
      <c r="D124" s="39">
        <f>C124+B124</f>
        <v>0</v>
      </c>
      <c r="E124" s="39">
        <f>D124</f>
        <v>0</v>
      </c>
      <c r="F124" s="36"/>
    </row>
    <row r="125" spans="1:1024" ht="15.6" customHeight="1">
      <c r="A125" s="37" t="s">
        <v>29</v>
      </c>
      <c r="B125" s="38"/>
      <c r="C125" s="38"/>
      <c r="D125" s="39">
        <f>C125+B125</f>
        <v>0</v>
      </c>
      <c r="E125" s="39">
        <f>(B125+C125-B126-C126)+MIN((B126+C126),(E124+B125+C125-B126-C126)/0.8*0.2)</f>
        <v>0</v>
      </c>
      <c r="F125" s="36"/>
    </row>
    <row r="126" spans="1:1024" ht="15.6" customHeight="1">
      <c r="A126" s="40" t="s">
        <v>30</v>
      </c>
      <c r="B126" s="38"/>
      <c r="C126" s="41"/>
      <c r="D126" s="42">
        <f>C126+B126</f>
        <v>0</v>
      </c>
      <c r="E126" s="42">
        <f>MIN((B126+C126),(E124+B125+C125-B126-C126)/0.8*0.2)</f>
        <v>0</v>
      </c>
      <c r="F126" s="36"/>
    </row>
    <row r="127" spans="1:1024" ht="21.4" customHeight="1">
      <c r="A127" s="45" t="s">
        <v>45</v>
      </c>
      <c r="B127" s="46">
        <f>+B107+B111+B115+B119+B123</f>
        <v>0</v>
      </c>
      <c r="C127" s="46">
        <f>+C107+C111+C115+C119+C123</f>
        <v>0</v>
      </c>
      <c r="D127" s="46">
        <f>+D107+D111+D115+D119+D123</f>
        <v>0</v>
      </c>
      <c r="E127" s="46">
        <f>+E107+E111+E115+E119+E123</f>
        <v>0</v>
      </c>
      <c r="F127" s="11"/>
    </row>
    <row r="128" spans="1:1024" s="51" customFormat="1" ht="9.4" customHeight="1">
      <c r="A128" s="48"/>
      <c r="B128" s="49"/>
      <c r="C128" s="49"/>
      <c r="D128" s="49"/>
      <c r="E128" s="49"/>
      <c r="F128" s="50"/>
      <c r="G128" s="11"/>
      <c r="H128" s="11"/>
      <c r="I128" s="11"/>
      <c r="AMJ128" s="13"/>
    </row>
    <row r="129" spans="1:1024" ht="22.35" customHeight="1">
      <c r="A129" s="45" t="s">
        <v>46</v>
      </c>
      <c r="B129" s="52">
        <f>+B105+B127</f>
        <v>0</v>
      </c>
      <c r="C129" s="52">
        <f>+C105+C127</f>
        <v>0</v>
      </c>
      <c r="D129" s="52">
        <f>+D105+D127</f>
        <v>0</v>
      </c>
      <c r="E129" s="52">
        <f>+E105+E127</f>
        <v>0</v>
      </c>
      <c r="F129" s="53"/>
    </row>
    <row r="130" spans="1:1024" ht="19.7" customHeight="1">
      <c r="A130" s="54" t="s">
        <v>47</v>
      </c>
      <c r="B130" s="55">
        <f>SUM(B131:B133)</f>
        <v>0</v>
      </c>
      <c r="C130" s="55">
        <f>SUM(C131:C133)</f>
        <v>0</v>
      </c>
      <c r="D130" s="55">
        <f>SUM(D131:D133)</f>
        <v>0</v>
      </c>
      <c r="E130" s="56">
        <f>MIN(D130,(E129/0.9*0.1))</f>
        <v>0</v>
      </c>
      <c r="F130" s="53"/>
    </row>
    <row r="131" spans="1:1024" ht="32.1" customHeight="1">
      <c r="A131" s="57" t="s">
        <v>48</v>
      </c>
      <c r="B131" s="38"/>
      <c r="C131" s="38"/>
      <c r="D131" s="58">
        <f>+C131+B131</f>
        <v>0</v>
      </c>
      <c r="E131" s="59" t="str">
        <f>IF(B131="","",E130/D130*D131)</f>
        <v/>
      </c>
      <c r="F131" s="53"/>
    </row>
    <row r="132" spans="1:1024" ht="32.1" customHeight="1">
      <c r="A132" s="57" t="s">
        <v>49</v>
      </c>
      <c r="B132" s="38"/>
      <c r="C132" s="38"/>
      <c r="D132" s="58">
        <f>+C132+B132</f>
        <v>0</v>
      </c>
      <c r="E132" s="59" t="str">
        <f>IF(B132="","",E130/D130*D132)</f>
        <v/>
      </c>
      <c r="F132" s="53"/>
    </row>
    <row r="133" spans="1:1024" ht="32.1" customHeight="1">
      <c r="A133" s="57" t="s">
        <v>50</v>
      </c>
      <c r="B133" s="38"/>
      <c r="C133" s="38"/>
      <c r="D133" s="58">
        <f>+C133+B133</f>
        <v>0</v>
      </c>
      <c r="E133" s="59" t="str">
        <f>IF(B133="","",E130/D130*D133)</f>
        <v/>
      </c>
      <c r="F133" s="53"/>
    </row>
    <row r="134" spans="1:1024" ht="22.35" customHeight="1">
      <c r="A134" s="45" t="s">
        <v>51</v>
      </c>
      <c r="B134" s="52">
        <f>+B129+B130</f>
        <v>0</v>
      </c>
      <c r="C134" s="52">
        <f>+C129+C130</f>
        <v>0</v>
      </c>
      <c r="D134" s="52">
        <f>+D129+D130</f>
        <v>0</v>
      </c>
      <c r="E134" s="60">
        <f>+E129+E130</f>
        <v>0</v>
      </c>
      <c r="F134" s="53"/>
    </row>
    <row r="135" spans="1:1024" ht="22.35" customHeight="1">
      <c r="A135" s="54" t="s">
        <v>52</v>
      </c>
      <c r="B135" s="38"/>
      <c r="C135" s="38"/>
      <c r="D135" s="56">
        <f>+C135+B135</f>
        <v>0</v>
      </c>
      <c r="E135" s="11"/>
      <c r="F135" s="53"/>
    </row>
    <row r="136" spans="1:1024" s="11" customFormat="1" ht="20.45" customHeight="1">
      <c r="A136" s="54" t="s">
        <v>53</v>
      </c>
      <c r="B136" s="38"/>
      <c r="C136" s="38"/>
      <c r="D136" s="56">
        <f>+C136+B136</f>
        <v>0</v>
      </c>
      <c r="AMJ136" s="13"/>
    </row>
    <row r="137" spans="1:1024" s="11" customFormat="1" ht="22.35" customHeight="1">
      <c r="A137" s="61" t="s">
        <v>54</v>
      </c>
      <c r="B137" s="62">
        <f>+B136+B134+B135</f>
        <v>0</v>
      </c>
      <c r="C137" s="62">
        <f>+C136+C134+C135</f>
        <v>0</v>
      </c>
      <c r="D137" s="63">
        <f>+D136+D134+D135</f>
        <v>0</v>
      </c>
      <c r="AMJ137" s="13"/>
    </row>
    <row r="139" spans="1:1024" ht="15.6" customHeight="1">
      <c r="A139" s="17" t="s">
        <v>13</v>
      </c>
    </row>
    <row r="140" spans="1:1024" ht="15.6" hidden="1" customHeight="1" outlineLevel="1">
      <c r="A140" s="9" t="s">
        <v>55</v>
      </c>
      <c r="B140" s="9"/>
      <c r="C140" s="9"/>
      <c r="D140" s="9"/>
      <c r="E140" s="9"/>
      <c r="F140" s="9"/>
    </row>
    <row r="141" spans="1:1024" ht="48.6" hidden="1" customHeight="1" outlineLevel="1">
      <c r="A141" s="31" t="s">
        <v>20</v>
      </c>
      <c r="B141" s="32" t="s">
        <v>21</v>
      </c>
      <c r="C141" s="32" t="s">
        <v>22</v>
      </c>
      <c r="D141" s="32" t="s">
        <v>23</v>
      </c>
      <c r="E141" s="32" t="s">
        <v>24</v>
      </c>
      <c r="F141" s="33" t="s">
        <v>25</v>
      </c>
    </row>
    <row r="142" spans="1:1024" ht="29.85" hidden="1" customHeight="1" outlineLevel="1">
      <c r="A142" s="8" t="s">
        <v>26</v>
      </c>
      <c r="B142" s="8"/>
      <c r="C142" s="8"/>
      <c r="D142" s="8"/>
      <c r="E142" s="8"/>
      <c r="F142" s="8"/>
    </row>
    <row r="143" spans="1:1024" ht="20.45" hidden="1" customHeight="1" outlineLevel="1">
      <c r="A143" s="34" t="s">
        <v>27</v>
      </c>
      <c r="B143" s="35">
        <f>+B144+B145</f>
        <v>0</v>
      </c>
      <c r="C143" s="35">
        <f>+C144+C145</f>
        <v>0</v>
      </c>
      <c r="D143" s="35">
        <f>+D144+D145</f>
        <v>0</v>
      </c>
      <c r="E143" s="35">
        <f>+E144+E145</f>
        <v>0</v>
      </c>
      <c r="F143" s="36"/>
    </row>
    <row r="144" spans="1:1024" ht="23.1" hidden="1" customHeight="1" outlineLevel="1">
      <c r="A144" s="37" t="s">
        <v>28</v>
      </c>
      <c r="B144" s="38"/>
      <c r="C144" s="38"/>
      <c r="D144" s="39">
        <f>C144+B144</f>
        <v>0</v>
      </c>
      <c r="E144" s="39">
        <f>D144</f>
        <v>0</v>
      </c>
      <c r="F144" s="36"/>
    </row>
    <row r="145" spans="1:11" ht="16.7" hidden="1" customHeight="1" outlineLevel="1">
      <c r="A145" s="37" t="s">
        <v>29</v>
      </c>
      <c r="B145" s="38"/>
      <c r="C145" s="38"/>
      <c r="D145" s="39">
        <f>C145+B145</f>
        <v>0</v>
      </c>
      <c r="E145" s="39">
        <f>(B145+C145-B146-C146)+MIN((B146+C146),(E144+B145+C145-B146-C146)/0.8*0.2)</f>
        <v>0</v>
      </c>
      <c r="F145" s="36"/>
    </row>
    <row r="146" spans="1:11" ht="15.95" hidden="1" customHeight="1" outlineLevel="1">
      <c r="A146" s="40" t="s">
        <v>30</v>
      </c>
      <c r="B146" s="38"/>
      <c r="C146" s="41"/>
      <c r="D146" s="42">
        <f>C146+B146</f>
        <v>0</v>
      </c>
      <c r="E146" s="42">
        <f>MIN((B146+C146),(E144+B145+C145-B146-C146)/0.8*0.2)</f>
        <v>0</v>
      </c>
      <c r="F146" s="36"/>
      <c r="K146" s="43"/>
    </row>
    <row r="147" spans="1:11" ht="20.45" hidden="1" customHeight="1" outlineLevel="1">
      <c r="A147" s="34" t="s">
        <v>31</v>
      </c>
      <c r="B147" s="35">
        <f>+B148+B149</f>
        <v>0</v>
      </c>
      <c r="C147" s="35">
        <f>+C148+C149</f>
        <v>0</v>
      </c>
      <c r="D147" s="35">
        <f>+D148+D149</f>
        <v>0</v>
      </c>
      <c r="E147" s="35">
        <f>+E148+E149</f>
        <v>0</v>
      </c>
      <c r="F147" s="36"/>
    </row>
    <row r="148" spans="1:11" ht="23.1" hidden="1" customHeight="1" outlineLevel="1">
      <c r="A148" s="37" t="s">
        <v>28</v>
      </c>
      <c r="B148" s="38"/>
      <c r="C148" s="38"/>
      <c r="D148" s="39">
        <f>C148+B148</f>
        <v>0</v>
      </c>
      <c r="E148" s="39">
        <f>D148</f>
        <v>0</v>
      </c>
      <c r="F148" s="36"/>
    </row>
    <row r="149" spans="1:11" hidden="1" outlineLevel="1">
      <c r="A149" s="37" t="s">
        <v>29</v>
      </c>
      <c r="B149" s="38"/>
      <c r="C149" s="38"/>
      <c r="D149" s="39">
        <f>C149+B149</f>
        <v>0</v>
      </c>
      <c r="E149" s="39">
        <f>(B149+C149-B150-C150)+MIN((B150+C150),(E148+B149+C149-B150-C150)/0.8*0.2)</f>
        <v>0</v>
      </c>
      <c r="F149" s="36"/>
    </row>
    <row r="150" spans="1:11" ht="15.6" hidden="1" customHeight="1" outlineLevel="1">
      <c r="A150" s="40" t="s">
        <v>30</v>
      </c>
      <c r="B150" s="38"/>
      <c r="C150" s="41"/>
      <c r="D150" s="42">
        <f>C150+B150</f>
        <v>0</v>
      </c>
      <c r="E150" s="42">
        <f>MIN((B150+C150),(E148+B149+C149-B150-C150)/0.8*0.2)</f>
        <v>0</v>
      </c>
      <c r="F150" s="36"/>
    </row>
    <row r="151" spans="1:11" ht="20.45" hidden="1" customHeight="1" outlineLevel="1">
      <c r="A151" s="34" t="s">
        <v>32</v>
      </c>
      <c r="B151" s="35">
        <f>+B152+B153</f>
        <v>0</v>
      </c>
      <c r="C151" s="35">
        <f>+C152+C153</f>
        <v>0</v>
      </c>
      <c r="D151" s="35">
        <f>+D152+D153</f>
        <v>0</v>
      </c>
      <c r="E151" s="35">
        <f>+E152+E153</f>
        <v>0</v>
      </c>
      <c r="F151" s="36"/>
    </row>
    <row r="152" spans="1:11" ht="23.1" hidden="1" customHeight="1" outlineLevel="1">
      <c r="A152" s="37" t="s">
        <v>28</v>
      </c>
      <c r="B152" s="38"/>
      <c r="C152" s="38"/>
      <c r="D152" s="39">
        <f>C152+B152</f>
        <v>0</v>
      </c>
      <c r="E152" s="39">
        <f>D152</f>
        <v>0</v>
      </c>
      <c r="F152" s="36"/>
    </row>
    <row r="153" spans="1:11" hidden="1" outlineLevel="1">
      <c r="A153" s="37" t="s">
        <v>29</v>
      </c>
      <c r="B153" s="38"/>
      <c r="C153" s="38"/>
      <c r="D153" s="39">
        <f>C153+B153</f>
        <v>0</v>
      </c>
      <c r="E153" s="39">
        <f>(B153+C153-B154-C154)+MIN((B154+C154),(E152+B153+C153-B154-C154)/0.8*0.2)</f>
        <v>0</v>
      </c>
      <c r="F153" s="36"/>
    </row>
    <row r="154" spans="1:11" ht="15.6" hidden="1" customHeight="1" outlineLevel="1">
      <c r="A154" s="40" t="s">
        <v>30</v>
      </c>
      <c r="B154" s="38"/>
      <c r="C154" s="41"/>
      <c r="D154" s="42">
        <f>C154+B154</f>
        <v>0</v>
      </c>
      <c r="E154" s="42">
        <f>MIN((B154+C154),(E152+B153+C153-B154-C154)/0.8*0.2)</f>
        <v>0</v>
      </c>
      <c r="F154" s="36"/>
    </row>
    <row r="155" spans="1:11" ht="20.45" hidden="1" customHeight="1" outlineLevel="1">
      <c r="A155" s="34" t="s">
        <v>33</v>
      </c>
      <c r="B155" s="35">
        <f>+B156+B157</f>
        <v>0</v>
      </c>
      <c r="C155" s="35">
        <f>+C156+C157</f>
        <v>0</v>
      </c>
      <c r="D155" s="35">
        <f>+D156+D157</f>
        <v>0</v>
      </c>
      <c r="E155" s="35">
        <f>+E156+E157</f>
        <v>0</v>
      </c>
      <c r="F155" s="36"/>
    </row>
    <row r="156" spans="1:11" ht="23.1" hidden="1" customHeight="1" outlineLevel="1">
      <c r="A156" s="37" t="s">
        <v>28</v>
      </c>
      <c r="B156" s="38"/>
      <c r="C156" s="38"/>
      <c r="D156" s="39">
        <f>C156+B156</f>
        <v>0</v>
      </c>
      <c r="E156" s="39">
        <f>D156</f>
        <v>0</v>
      </c>
      <c r="F156" s="36"/>
    </row>
    <row r="157" spans="1:11" hidden="1" outlineLevel="1">
      <c r="A157" s="37" t="s">
        <v>29</v>
      </c>
      <c r="B157" s="38"/>
      <c r="C157" s="38"/>
      <c r="D157" s="39">
        <f>C157+B157</f>
        <v>0</v>
      </c>
      <c r="E157" s="39">
        <f>(B157+C157-B158-C158)+MIN((B158+C158),(E156+B157+C157-B158-C158)/0.8*0.2)</f>
        <v>0</v>
      </c>
      <c r="F157" s="36"/>
    </row>
    <row r="158" spans="1:11" ht="15.6" hidden="1" customHeight="1" outlineLevel="1">
      <c r="A158" s="40" t="s">
        <v>30</v>
      </c>
      <c r="B158" s="38"/>
      <c r="C158" s="41"/>
      <c r="D158" s="42">
        <f>C158+B158</f>
        <v>0</v>
      </c>
      <c r="E158" s="42">
        <f>MIN((B158+C158),(E156+B157+C157-B158-C158)/0.8*0.2)</f>
        <v>0</v>
      </c>
      <c r="F158" s="36"/>
    </row>
    <row r="159" spans="1:11" ht="20.45" hidden="1" customHeight="1" outlineLevel="1">
      <c r="A159" s="34" t="s">
        <v>34</v>
      </c>
      <c r="B159" s="35">
        <f>+B160+B161</f>
        <v>0</v>
      </c>
      <c r="C159" s="35">
        <f>+C160+C161</f>
        <v>0</v>
      </c>
      <c r="D159" s="35">
        <f>+D160+D161</f>
        <v>0</v>
      </c>
      <c r="E159" s="35">
        <f>+E160+E161</f>
        <v>0</v>
      </c>
      <c r="F159" s="36"/>
    </row>
    <row r="160" spans="1:11" ht="23.1" hidden="1" customHeight="1" outlineLevel="1">
      <c r="A160" s="37" t="s">
        <v>28</v>
      </c>
      <c r="B160" s="38"/>
      <c r="C160" s="38"/>
      <c r="D160" s="39">
        <f>C160+B160</f>
        <v>0</v>
      </c>
      <c r="E160" s="39">
        <f>D160</f>
        <v>0</v>
      </c>
      <c r="F160" s="36"/>
    </row>
    <row r="161" spans="1:6" hidden="1" outlineLevel="1">
      <c r="A161" s="37" t="s">
        <v>29</v>
      </c>
      <c r="B161" s="38"/>
      <c r="C161" s="38"/>
      <c r="D161" s="39">
        <f>C161+B161</f>
        <v>0</v>
      </c>
      <c r="E161" s="39">
        <f>(B161+C161-B162-C162)+MIN((B162+C162),(E160+B161+C161-B162-C162)/0.8*0.2)</f>
        <v>0</v>
      </c>
      <c r="F161" s="36"/>
    </row>
    <row r="162" spans="1:6" ht="15.6" hidden="1" customHeight="1" outlineLevel="1">
      <c r="A162" s="40" t="s">
        <v>30</v>
      </c>
      <c r="B162" s="38"/>
      <c r="C162" s="41"/>
      <c r="D162" s="42">
        <f>C162+B162</f>
        <v>0</v>
      </c>
      <c r="E162" s="42">
        <f>MIN((B162+C162),(E160+B161+C161-B162-C162)/0.8*0.2)</f>
        <v>0</v>
      </c>
      <c r="F162" s="36"/>
    </row>
    <row r="163" spans="1:6" ht="20.45" hidden="1" customHeight="1" outlineLevel="1">
      <c r="A163" s="34" t="s">
        <v>35</v>
      </c>
      <c r="B163" s="35">
        <f>+B164+B165</f>
        <v>0</v>
      </c>
      <c r="C163" s="35">
        <f>+C164+C165</f>
        <v>0</v>
      </c>
      <c r="D163" s="35">
        <f>+D164+D165</f>
        <v>0</v>
      </c>
      <c r="E163" s="35">
        <f>+E164+E165</f>
        <v>0</v>
      </c>
      <c r="F163" s="36"/>
    </row>
    <row r="164" spans="1:6" ht="23.1" hidden="1" customHeight="1" outlineLevel="1">
      <c r="A164" s="37" t="s">
        <v>28</v>
      </c>
      <c r="B164" s="38"/>
      <c r="C164" s="38"/>
      <c r="D164" s="39">
        <f>C164+B164</f>
        <v>0</v>
      </c>
      <c r="E164" s="39">
        <f>D164</f>
        <v>0</v>
      </c>
      <c r="F164" s="36"/>
    </row>
    <row r="165" spans="1:6" hidden="1" outlineLevel="1">
      <c r="A165" s="37" t="s">
        <v>29</v>
      </c>
      <c r="B165" s="38"/>
      <c r="C165" s="38"/>
      <c r="D165" s="39">
        <f>C165+B165</f>
        <v>0</v>
      </c>
      <c r="E165" s="39">
        <f>(B165+C165-B166-C166)+MIN((B166+C166),(E164+B165+C165-B166-C166)/0.8*0.2)</f>
        <v>0</v>
      </c>
      <c r="F165" s="36"/>
    </row>
    <row r="166" spans="1:6" ht="15.6" hidden="1" customHeight="1" outlineLevel="1">
      <c r="A166" s="40" t="s">
        <v>30</v>
      </c>
      <c r="B166" s="38"/>
      <c r="C166" s="44"/>
      <c r="D166" s="42">
        <f>C166+B166</f>
        <v>0</v>
      </c>
      <c r="E166" s="42">
        <f>MIN((B166+C166),(E164+B165+C165-B166-C166)/0.8*0.2)</f>
        <v>0</v>
      </c>
      <c r="F166" s="36"/>
    </row>
    <row r="167" spans="1:6" ht="20.45" hidden="1" customHeight="1" outlineLevel="1">
      <c r="A167" s="34" t="s">
        <v>36</v>
      </c>
      <c r="B167" s="35">
        <f>+B168+B169</f>
        <v>0</v>
      </c>
      <c r="C167" s="35">
        <f>+C168+C169</f>
        <v>0</v>
      </c>
      <c r="D167" s="35">
        <f>+D168+D169</f>
        <v>0</v>
      </c>
      <c r="E167" s="35">
        <f>+E168+E169</f>
        <v>0</v>
      </c>
      <c r="F167" s="36"/>
    </row>
    <row r="168" spans="1:6" ht="23.1" hidden="1" customHeight="1" outlineLevel="1">
      <c r="A168" s="37" t="s">
        <v>28</v>
      </c>
      <c r="B168" s="38"/>
      <c r="C168" s="38"/>
      <c r="D168" s="39">
        <f>C168+B168</f>
        <v>0</v>
      </c>
      <c r="E168" s="39">
        <f>D168</f>
        <v>0</v>
      </c>
      <c r="F168" s="36"/>
    </row>
    <row r="169" spans="1:6" hidden="1" outlineLevel="1">
      <c r="A169" s="37" t="s">
        <v>29</v>
      </c>
      <c r="B169" s="38"/>
      <c r="C169" s="38"/>
      <c r="D169" s="39">
        <f>C169+B169</f>
        <v>0</v>
      </c>
      <c r="E169" s="39">
        <f>(B169+C169-B170-C170)+MIN((B170+C170),(E168+B169+C169-B170-C170)/0.8*0.2)</f>
        <v>0</v>
      </c>
      <c r="F169" s="36"/>
    </row>
    <row r="170" spans="1:6" ht="15.6" hidden="1" customHeight="1" outlineLevel="1">
      <c r="A170" s="40" t="s">
        <v>30</v>
      </c>
      <c r="B170" s="38"/>
      <c r="C170" s="41"/>
      <c r="D170" s="42">
        <f>C170+B170</f>
        <v>0</v>
      </c>
      <c r="E170" s="42">
        <f>MIN((B170+C170),(E168+B169+C169-B170-C170)/0.8*0.2)</f>
        <v>0</v>
      </c>
      <c r="F170" s="36"/>
    </row>
    <row r="171" spans="1:6" ht="20.45" hidden="1" customHeight="1" outlineLevel="1">
      <c r="A171" s="34" t="s">
        <v>37</v>
      </c>
      <c r="B171" s="35">
        <f>+B172+B173</f>
        <v>0</v>
      </c>
      <c r="C171" s="35">
        <f>+C172+C173</f>
        <v>0</v>
      </c>
      <c r="D171" s="35">
        <f>+D172+D173</f>
        <v>0</v>
      </c>
      <c r="E171" s="35">
        <f>+E172+E173</f>
        <v>0</v>
      </c>
      <c r="F171" s="36"/>
    </row>
    <row r="172" spans="1:6" ht="23.1" hidden="1" customHeight="1" outlineLevel="1">
      <c r="A172" s="37" t="s">
        <v>28</v>
      </c>
      <c r="B172" s="38"/>
      <c r="C172" s="38"/>
      <c r="D172" s="39">
        <f>C172+B172</f>
        <v>0</v>
      </c>
      <c r="E172" s="39">
        <f>D172</f>
        <v>0</v>
      </c>
      <c r="F172" s="36"/>
    </row>
    <row r="173" spans="1:6" hidden="1" outlineLevel="1">
      <c r="A173" s="37" t="s">
        <v>29</v>
      </c>
      <c r="B173" s="38"/>
      <c r="C173" s="38"/>
      <c r="D173" s="39">
        <f>C173+B173</f>
        <v>0</v>
      </c>
      <c r="E173" s="39">
        <f>(B173+C173-B174-C174)+MIN((B174+C174),(E172+B173+C173-B174-C174)/0.8*0.2)</f>
        <v>0</v>
      </c>
      <c r="F173" s="36"/>
    </row>
    <row r="174" spans="1:6" ht="15.6" hidden="1" customHeight="1" outlineLevel="1">
      <c r="A174" s="40" t="s">
        <v>30</v>
      </c>
      <c r="B174" s="38"/>
      <c r="C174" s="41"/>
      <c r="D174" s="42">
        <f>C174+B174</f>
        <v>0</v>
      </c>
      <c r="E174" s="42">
        <f>MIN((B174+C174),(E172+B173+C173-B174-C174)/0.8*0.2)</f>
        <v>0</v>
      </c>
      <c r="F174" s="36"/>
    </row>
    <row r="175" spans="1:6" ht="21.4" hidden="1" customHeight="1" outlineLevel="1">
      <c r="A175" s="45" t="s">
        <v>38</v>
      </c>
      <c r="B175" s="46">
        <f>+B171+B167+B163+B159+B155+B151+B147+B143</f>
        <v>0</v>
      </c>
      <c r="C175" s="46">
        <f>+C171+C167+C163+C159+C155+C151+C147+C143</f>
        <v>0</v>
      </c>
      <c r="D175" s="46">
        <f>+D171+D167+D163+D159+D155+D151+D147+D143</f>
        <v>0</v>
      </c>
      <c r="E175" s="46">
        <f>+E171+E167+E163+E159+E155+E151+E147+E143</f>
        <v>0</v>
      </c>
      <c r="F175" s="47"/>
    </row>
    <row r="176" spans="1:6" ht="29.85" hidden="1" customHeight="1" outlineLevel="1">
      <c r="A176" s="8" t="s">
        <v>39</v>
      </c>
      <c r="B176" s="8"/>
      <c r="C176" s="8"/>
      <c r="D176" s="8"/>
      <c r="E176" s="8"/>
      <c r="F176" s="8"/>
    </row>
    <row r="177" spans="1:6" ht="15.6" hidden="1" customHeight="1" outlineLevel="1">
      <c r="A177" s="34" t="s">
        <v>40</v>
      </c>
      <c r="B177" s="35">
        <f>+B178+B179</f>
        <v>0</v>
      </c>
      <c r="C177" s="35">
        <f>+C178+C179</f>
        <v>0</v>
      </c>
      <c r="D177" s="35">
        <f>+D178+D179</f>
        <v>0</v>
      </c>
      <c r="E177" s="35">
        <f>+E178+E179</f>
        <v>0</v>
      </c>
      <c r="F177" s="36"/>
    </row>
    <row r="178" spans="1:6" ht="15.6" hidden="1" customHeight="1" outlineLevel="1">
      <c r="A178" s="37" t="s">
        <v>28</v>
      </c>
      <c r="B178" s="38"/>
      <c r="C178" s="38"/>
      <c r="D178" s="39">
        <f>C178+B178</f>
        <v>0</v>
      </c>
      <c r="E178" s="39">
        <f>D178</f>
        <v>0</v>
      </c>
      <c r="F178" s="36"/>
    </row>
    <row r="179" spans="1:6" ht="15.6" hidden="1" customHeight="1" outlineLevel="1">
      <c r="A179" s="37" t="s">
        <v>29</v>
      </c>
      <c r="B179" s="38"/>
      <c r="C179" s="38"/>
      <c r="D179" s="39">
        <f>C179+B179</f>
        <v>0</v>
      </c>
      <c r="E179" s="39">
        <f>(B179+C179-B180-C180)+MIN((B180+C180),(E178+B179+C179-B180-C180)/0.8*0.2)</f>
        <v>0</v>
      </c>
      <c r="F179" s="36"/>
    </row>
    <row r="180" spans="1:6" ht="15.6" hidden="1" customHeight="1" outlineLevel="1">
      <c r="A180" s="40" t="s">
        <v>30</v>
      </c>
      <c r="B180" s="38"/>
      <c r="C180" s="41"/>
      <c r="D180" s="42">
        <f>C180+B180</f>
        <v>0</v>
      </c>
      <c r="E180" s="42">
        <f>MIN((B180+C180),(E178+B179+C179-B180-C180)/0.8*0.2)</f>
        <v>0</v>
      </c>
      <c r="F180" s="36"/>
    </row>
    <row r="181" spans="1:6" ht="15.6" hidden="1" customHeight="1" outlineLevel="1">
      <c r="A181" s="34" t="s">
        <v>41</v>
      </c>
      <c r="B181" s="35">
        <f>+B182+B183</f>
        <v>0</v>
      </c>
      <c r="C181" s="35">
        <f>+C182+C183</f>
        <v>0</v>
      </c>
      <c r="D181" s="35">
        <f>+D182+D183</f>
        <v>0</v>
      </c>
      <c r="E181" s="35">
        <f>+E182+E183</f>
        <v>0</v>
      </c>
      <c r="F181" s="36"/>
    </row>
    <row r="182" spans="1:6" ht="15.6" hidden="1" customHeight="1" outlineLevel="1">
      <c r="A182" s="37" t="s">
        <v>28</v>
      </c>
      <c r="B182" s="38"/>
      <c r="C182" s="38"/>
      <c r="D182" s="39">
        <f>C182+B182</f>
        <v>0</v>
      </c>
      <c r="E182" s="39">
        <f>D182</f>
        <v>0</v>
      </c>
      <c r="F182" s="36"/>
    </row>
    <row r="183" spans="1:6" ht="15.6" hidden="1" customHeight="1" outlineLevel="1">
      <c r="A183" s="37" t="s">
        <v>29</v>
      </c>
      <c r="B183" s="38"/>
      <c r="C183" s="38"/>
      <c r="D183" s="39">
        <f>C183+B183</f>
        <v>0</v>
      </c>
      <c r="E183" s="39">
        <f>(B183+C183-B184-C184)+MIN((B184+C184),(E182+B183+C183-B184-C184)/0.8*0.2)</f>
        <v>0</v>
      </c>
      <c r="F183" s="36"/>
    </row>
    <row r="184" spans="1:6" ht="15.6" hidden="1" customHeight="1" outlineLevel="1">
      <c r="A184" s="40" t="s">
        <v>30</v>
      </c>
      <c r="B184" s="38"/>
      <c r="C184" s="41"/>
      <c r="D184" s="42">
        <f>C184+B184</f>
        <v>0</v>
      </c>
      <c r="E184" s="42">
        <f>MIN((B184+C184),(E182+B183+C183-B184-C184)/0.8*0.2)</f>
        <v>0</v>
      </c>
      <c r="F184" s="36"/>
    </row>
    <row r="185" spans="1:6" ht="15.6" hidden="1" customHeight="1" outlineLevel="1">
      <c r="A185" s="34" t="s">
        <v>42</v>
      </c>
      <c r="B185" s="35">
        <f>+B186+B187</f>
        <v>0</v>
      </c>
      <c r="C185" s="35">
        <f>+C186+C187</f>
        <v>0</v>
      </c>
      <c r="D185" s="35">
        <f>+D186+D187</f>
        <v>0</v>
      </c>
      <c r="E185" s="35">
        <f>+E186+E187</f>
        <v>0</v>
      </c>
      <c r="F185" s="36"/>
    </row>
    <row r="186" spans="1:6" ht="15.6" hidden="1" customHeight="1" outlineLevel="1">
      <c r="A186" s="37" t="s">
        <v>28</v>
      </c>
      <c r="B186" s="38"/>
      <c r="C186" s="38"/>
      <c r="D186" s="39">
        <f>C186+B186</f>
        <v>0</v>
      </c>
      <c r="E186" s="39">
        <f>D186</f>
        <v>0</v>
      </c>
      <c r="F186" s="36"/>
    </row>
    <row r="187" spans="1:6" ht="15.6" hidden="1" customHeight="1" outlineLevel="1">
      <c r="A187" s="37" t="s">
        <v>29</v>
      </c>
      <c r="B187" s="38"/>
      <c r="C187" s="38"/>
      <c r="D187" s="39">
        <f>C187+B187</f>
        <v>0</v>
      </c>
      <c r="E187" s="39">
        <f>(B187+C187-B188-C188)+MIN((B188+C188),(E186+B187+C187-B188-C188)/0.8*0.2)</f>
        <v>0</v>
      </c>
      <c r="F187" s="36"/>
    </row>
    <row r="188" spans="1:6" ht="15.6" hidden="1" customHeight="1" outlineLevel="1">
      <c r="A188" s="40" t="s">
        <v>30</v>
      </c>
      <c r="B188" s="38"/>
      <c r="C188" s="41"/>
      <c r="D188" s="42">
        <f>C188+B188</f>
        <v>0</v>
      </c>
      <c r="E188" s="42">
        <f>MIN((B188+C188),(E186+B187+C187-B188-C188)/0.8*0.2)</f>
        <v>0</v>
      </c>
      <c r="F188" s="36"/>
    </row>
    <row r="189" spans="1:6" ht="15.6" hidden="1" customHeight="1" outlineLevel="1">
      <c r="A189" s="34" t="s">
        <v>43</v>
      </c>
      <c r="B189" s="35">
        <f>+B190+B191</f>
        <v>0</v>
      </c>
      <c r="C189" s="35">
        <f>+C190+C191</f>
        <v>0</v>
      </c>
      <c r="D189" s="35">
        <f>+D190+D191</f>
        <v>0</v>
      </c>
      <c r="E189" s="35">
        <f>+E190+E191</f>
        <v>0</v>
      </c>
      <c r="F189" s="36"/>
    </row>
    <row r="190" spans="1:6" ht="15.6" hidden="1" customHeight="1" outlineLevel="1">
      <c r="A190" s="37" t="s">
        <v>28</v>
      </c>
      <c r="B190" s="38"/>
      <c r="C190" s="38"/>
      <c r="D190" s="39">
        <f>C190+B190</f>
        <v>0</v>
      </c>
      <c r="E190" s="39">
        <f>D190</f>
        <v>0</v>
      </c>
      <c r="F190" s="36"/>
    </row>
    <row r="191" spans="1:6" ht="15.6" hidden="1" customHeight="1" outlineLevel="1">
      <c r="A191" s="37" t="s">
        <v>29</v>
      </c>
      <c r="B191" s="38"/>
      <c r="C191" s="38"/>
      <c r="D191" s="39">
        <f>C191+B191</f>
        <v>0</v>
      </c>
      <c r="E191" s="39">
        <f>(B191+C191-B192-C192)+MIN((B192+C192),(E190+B191+C191-B192-C192)/0.8*0.2)</f>
        <v>0</v>
      </c>
      <c r="F191" s="36"/>
    </row>
    <row r="192" spans="1:6" ht="15.6" hidden="1" customHeight="1" outlineLevel="1">
      <c r="A192" s="40" t="s">
        <v>30</v>
      </c>
      <c r="B192" s="38"/>
      <c r="C192" s="41"/>
      <c r="D192" s="42">
        <f>C192+B192</f>
        <v>0</v>
      </c>
      <c r="E192" s="42">
        <f>MIN((B192+C192),(E190+B191+C191-B192-C192)/0.8*0.2)</f>
        <v>0</v>
      </c>
      <c r="F192" s="36"/>
    </row>
    <row r="193" spans="1:1024" ht="15.6" hidden="1" customHeight="1" outlineLevel="1">
      <c r="A193" s="34" t="s">
        <v>44</v>
      </c>
      <c r="B193" s="35">
        <f>+B194+B195</f>
        <v>0</v>
      </c>
      <c r="C193" s="35">
        <f>+C194+C195</f>
        <v>0</v>
      </c>
      <c r="D193" s="35">
        <f>+D194+D195</f>
        <v>0</v>
      </c>
      <c r="E193" s="35">
        <f>+E194+E195</f>
        <v>0</v>
      </c>
      <c r="F193" s="36"/>
    </row>
    <row r="194" spans="1:1024" ht="15.6" hidden="1" customHeight="1" outlineLevel="1">
      <c r="A194" s="37" t="s">
        <v>28</v>
      </c>
      <c r="B194" s="38"/>
      <c r="C194" s="38"/>
      <c r="D194" s="39">
        <f>C194+B194</f>
        <v>0</v>
      </c>
      <c r="E194" s="39">
        <f>D194</f>
        <v>0</v>
      </c>
      <c r="F194" s="36"/>
    </row>
    <row r="195" spans="1:1024" ht="15.6" hidden="1" customHeight="1" outlineLevel="1">
      <c r="A195" s="37" t="s">
        <v>29</v>
      </c>
      <c r="B195" s="38"/>
      <c r="C195" s="38"/>
      <c r="D195" s="39">
        <f>C195+B195</f>
        <v>0</v>
      </c>
      <c r="E195" s="39">
        <f>(B195+C195-B196-C196)+MIN((B196+C196),(E194+B195+C195-B196-C196)/0.8*0.2)</f>
        <v>0</v>
      </c>
      <c r="F195" s="36"/>
    </row>
    <row r="196" spans="1:1024" ht="15.6" hidden="1" customHeight="1" outlineLevel="1">
      <c r="A196" s="40" t="s">
        <v>30</v>
      </c>
      <c r="B196" s="38"/>
      <c r="C196" s="41"/>
      <c r="D196" s="42">
        <f>C196+B196</f>
        <v>0</v>
      </c>
      <c r="E196" s="42">
        <f>MIN((B196+C196),(E194+B195+C195-B196-C196)/0.8*0.2)</f>
        <v>0</v>
      </c>
      <c r="F196" s="36"/>
    </row>
    <row r="197" spans="1:1024" ht="21.4" hidden="1" customHeight="1" outlineLevel="1">
      <c r="A197" s="45" t="s">
        <v>45</v>
      </c>
      <c r="B197" s="46">
        <f>+B177+B181+B185+B189+B193</f>
        <v>0</v>
      </c>
      <c r="C197" s="46">
        <f>+C177+C181+C185+C189+C193</f>
        <v>0</v>
      </c>
      <c r="D197" s="46">
        <f>+D177+D181+D185+D189+D193</f>
        <v>0</v>
      </c>
      <c r="E197" s="46">
        <f>+E177+E181+E185+E189+E193</f>
        <v>0</v>
      </c>
      <c r="F197" s="11"/>
    </row>
    <row r="198" spans="1:1024" s="51" customFormat="1" ht="9.4" hidden="1" customHeight="1" outlineLevel="1">
      <c r="A198" s="48"/>
      <c r="B198" s="49"/>
      <c r="C198" s="49"/>
      <c r="D198" s="49"/>
      <c r="E198" s="49"/>
      <c r="F198" s="50"/>
      <c r="G198" s="11"/>
      <c r="H198" s="11"/>
      <c r="I198" s="11"/>
      <c r="AMJ198" s="13"/>
    </row>
    <row r="199" spans="1:1024" ht="22.35" hidden="1" customHeight="1" outlineLevel="1">
      <c r="A199" s="45" t="s">
        <v>46</v>
      </c>
      <c r="B199" s="52">
        <f>+B175+B197</f>
        <v>0</v>
      </c>
      <c r="C199" s="52">
        <f>+C175+C197</f>
        <v>0</v>
      </c>
      <c r="D199" s="52">
        <f>+D175+D197</f>
        <v>0</v>
      </c>
      <c r="E199" s="52">
        <f>+E175+E197</f>
        <v>0</v>
      </c>
      <c r="F199" s="53"/>
    </row>
    <row r="200" spans="1:1024" ht="19.7" hidden="1" customHeight="1" outlineLevel="1">
      <c r="A200" s="54" t="s">
        <v>47</v>
      </c>
      <c r="B200" s="55">
        <f>SUM(B201:B203)</f>
        <v>0</v>
      </c>
      <c r="C200" s="55">
        <f>SUM(C201:C203)</f>
        <v>0</v>
      </c>
      <c r="D200" s="55">
        <f>SUM(D201:D203)</f>
        <v>0</v>
      </c>
      <c r="E200" s="56">
        <f>MIN(D200,(E199/0.9*0.1))</f>
        <v>0</v>
      </c>
      <c r="F200" s="53"/>
    </row>
    <row r="201" spans="1:1024" ht="32.1" hidden="1" customHeight="1" outlineLevel="1">
      <c r="A201" s="57" t="s">
        <v>48</v>
      </c>
      <c r="B201" s="38"/>
      <c r="C201" s="38"/>
      <c r="D201" s="58">
        <f>+C201+B201</f>
        <v>0</v>
      </c>
      <c r="E201" s="59" t="str">
        <f>IF(B201="","",E200/D200*D201)</f>
        <v/>
      </c>
      <c r="F201" s="53"/>
    </row>
    <row r="202" spans="1:1024" ht="32.1" hidden="1" customHeight="1" outlineLevel="1">
      <c r="A202" s="57" t="s">
        <v>49</v>
      </c>
      <c r="B202" s="38"/>
      <c r="C202" s="38"/>
      <c r="D202" s="58">
        <f>+C202+B202</f>
        <v>0</v>
      </c>
      <c r="E202" s="59" t="str">
        <f>IF(B202="","",E200/D200*D202)</f>
        <v/>
      </c>
      <c r="F202" s="53"/>
    </row>
    <row r="203" spans="1:1024" ht="32.1" hidden="1" customHeight="1" outlineLevel="1">
      <c r="A203" s="57" t="s">
        <v>50</v>
      </c>
      <c r="B203" s="38"/>
      <c r="C203" s="38"/>
      <c r="D203" s="58">
        <f>+C203+B203</f>
        <v>0</v>
      </c>
      <c r="E203" s="59" t="str">
        <f>IF(B203="","",E200/D200*D203)</f>
        <v/>
      </c>
      <c r="F203" s="53"/>
    </row>
    <row r="204" spans="1:1024" ht="22.35" hidden="1" customHeight="1" outlineLevel="1">
      <c r="A204" s="45" t="s">
        <v>51</v>
      </c>
      <c r="B204" s="52">
        <f>+B199+B200</f>
        <v>0</v>
      </c>
      <c r="C204" s="52">
        <f>+C199+C200</f>
        <v>0</v>
      </c>
      <c r="D204" s="52">
        <f>+D199+D200</f>
        <v>0</v>
      </c>
      <c r="E204" s="60">
        <f>+E199+E200</f>
        <v>0</v>
      </c>
      <c r="F204" s="53"/>
    </row>
    <row r="205" spans="1:1024" ht="22.35" hidden="1" customHeight="1" outlineLevel="1">
      <c r="A205" s="54" t="s">
        <v>52</v>
      </c>
      <c r="B205" s="38"/>
      <c r="C205" s="38"/>
      <c r="D205" s="56">
        <f>+C205+B205</f>
        <v>0</v>
      </c>
      <c r="E205" s="11"/>
      <c r="F205" s="53"/>
    </row>
    <row r="206" spans="1:1024" s="11" customFormat="1" ht="20.45" hidden="1" customHeight="1" outlineLevel="1">
      <c r="A206" s="54" t="s">
        <v>53</v>
      </c>
      <c r="B206" s="38"/>
      <c r="C206" s="38"/>
      <c r="D206" s="56">
        <f>+C206+B206</f>
        <v>0</v>
      </c>
      <c r="AMJ206" s="13"/>
    </row>
    <row r="207" spans="1:1024" s="11" customFormat="1" ht="22.35" hidden="1" customHeight="1" outlineLevel="1">
      <c r="A207" s="61" t="s">
        <v>54</v>
      </c>
      <c r="B207" s="62">
        <f>+B206+B204+B205</f>
        <v>0</v>
      </c>
      <c r="C207" s="62">
        <f>+C206+C204+C205</f>
        <v>0</v>
      </c>
      <c r="D207" s="63">
        <f>+D206+D204+D205</f>
        <v>0</v>
      </c>
      <c r="AMJ207" s="13"/>
    </row>
    <row r="208" spans="1:1024" ht="15.6" customHeight="1" collapsed="1">
      <c r="A208" s="17" t="s">
        <v>15</v>
      </c>
    </row>
    <row r="209" spans="1:11" ht="15.6" hidden="1" customHeight="1" outlineLevel="1">
      <c r="A209" s="9" t="s">
        <v>56</v>
      </c>
      <c r="B209" s="9"/>
      <c r="C209" s="9"/>
      <c r="D209" s="9"/>
      <c r="E209" s="9"/>
      <c r="F209" s="9"/>
    </row>
    <row r="210" spans="1:11" ht="48.6" hidden="1" customHeight="1" outlineLevel="1">
      <c r="A210" s="31" t="s">
        <v>20</v>
      </c>
      <c r="B210" s="32" t="s">
        <v>21</v>
      </c>
      <c r="C210" s="32" t="s">
        <v>22</v>
      </c>
      <c r="D210" s="32" t="s">
        <v>23</v>
      </c>
      <c r="E210" s="32" t="s">
        <v>24</v>
      </c>
      <c r="F210" s="33" t="s">
        <v>25</v>
      </c>
    </row>
    <row r="211" spans="1:11" ht="29.85" hidden="1" customHeight="1" outlineLevel="1">
      <c r="A211" s="8" t="s">
        <v>26</v>
      </c>
      <c r="B211" s="8"/>
      <c r="C211" s="8"/>
      <c r="D211" s="8"/>
      <c r="E211" s="8"/>
      <c r="F211" s="8"/>
    </row>
    <row r="212" spans="1:11" ht="20.45" hidden="1" customHeight="1" outlineLevel="1">
      <c r="A212" s="34" t="s">
        <v>27</v>
      </c>
      <c r="B212" s="35">
        <f>+B213+B214</f>
        <v>0</v>
      </c>
      <c r="C212" s="35">
        <f>+C213+C214</f>
        <v>0</v>
      </c>
      <c r="D212" s="35">
        <f>+D213+D214</f>
        <v>0</v>
      </c>
      <c r="E212" s="35">
        <f>+E213+E214</f>
        <v>0</v>
      </c>
      <c r="F212" s="36"/>
    </row>
    <row r="213" spans="1:11" ht="23.1" hidden="1" customHeight="1" outlineLevel="1">
      <c r="A213" s="37" t="s">
        <v>28</v>
      </c>
      <c r="B213" s="38"/>
      <c r="C213" s="38"/>
      <c r="D213" s="39">
        <f>C213+B213</f>
        <v>0</v>
      </c>
      <c r="E213" s="39">
        <f>D213</f>
        <v>0</v>
      </c>
      <c r="F213" s="36"/>
    </row>
    <row r="214" spans="1:11" ht="16.7" hidden="1" customHeight="1" outlineLevel="1">
      <c r="A214" s="37" t="s">
        <v>29</v>
      </c>
      <c r="B214" s="38"/>
      <c r="C214" s="38"/>
      <c r="D214" s="39">
        <f>C214+B214</f>
        <v>0</v>
      </c>
      <c r="E214" s="39">
        <f>(B214+C214-B215-C215)+MIN((B215+C215),(E213+B214+C214-B215-C215)/0.8*0.2)</f>
        <v>0</v>
      </c>
      <c r="F214" s="36"/>
    </row>
    <row r="215" spans="1:11" ht="15.95" hidden="1" customHeight="1" outlineLevel="1">
      <c r="A215" s="40" t="s">
        <v>30</v>
      </c>
      <c r="B215" s="38"/>
      <c r="C215" s="41"/>
      <c r="D215" s="42">
        <f>C215+B215</f>
        <v>0</v>
      </c>
      <c r="E215" s="42">
        <f>MIN((B215+C215),(E213+B214+C214-B215-C215)/0.8*0.2)</f>
        <v>0</v>
      </c>
      <c r="F215" s="36"/>
      <c r="K215" s="43"/>
    </row>
    <row r="216" spans="1:11" ht="20.45" hidden="1" customHeight="1" outlineLevel="1">
      <c r="A216" s="34" t="s">
        <v>31</v>
      </c>
      <c r="B216" s="35">
        <f>+B217+B218</f>
        <v>0</v>
      </c>
      <c r="C216" s="35">
        <f>+C217+C218</f>
        <v>0</v>
      </c>
      <c r="D216" s="35">
        <f>+D217+D218</f>
        <v>0</v>
      </c>
      <c r="E216" s="35">
        <f>+E217+E218</f>
        <v>0</v>
      </c>
      <c r="F216" s="36"/>
    </row>
    <row r="217" spans="1:11" ht="23.1" hidden="1" customHeight="1" outlineLevel="1">
      <c r="A217" s="37" t="s">
        <v>28</v>
      </c>
      <c r="B217" s="38"/>
      <c r="C217" s="38"/>
      <c r="D217" s="39">
        <f>C217+B217</f>
        <v>0</v>
      </c>
      <c r="E217" s="39">
        <f>D217</f>
        <v>0</v>
      </c>
      <c r="F217" s="36"/>
    </row>
    <row r="218" spans="1:11" hidden="1" outlineLevel="1">
      <c r="A218" s="37" t="s">
        <v>29</v>
      </c>
      <c r="B218" s="38"/>
      <c r="C218" s="38"/>
      <c r="D218" s="39">
        <f>C218+B218</f>
        <v>0</v>
      </c>
      <c r="E218" s="39">
        <f>(B218+C218-B219-C219)+MIN((B219+C219),(E217+B218+C218-B219-C219)/0.8*0.2)</f>
        <v>0</v>
      </c>
      <c r="F218" s="36"/>
    </row>
    <row r="219" spans="1:11" ht="15.6" hidden="1" customHeight="1" outlineLevel="1">
      <c r="A219" s="40" t="s">
        <v>30</v>
      </c>
      <c r="B219" s="38"/>
      <c r="C219" s="41"/>
      <c r="D219" s="42">
        <f>C219+B219</f>
        <v>0</v>
      </c>
      <c r="E219" s="42">
        <f>MIN((B219+C219),(E217+B218+C218-B219-C219)/0.8*0.2)</f>
        <v>0</v>
      </c>
      <c r="F219" s="36"/>
    </row>
    <row r="220" spans="1:11" ht="20.45" hidden="1" customHeight="1" outlineLevel="1">
      <c r="A220" s="34" t="s">
        <v>32</v>
      </c>
      <c r="B220" s="35">
        <f>+B221+B222</f>
        <v>0</v>
      </c>
      <c r="C220" s="35">
        <f>+C221+C222</f>
        <v>0</v>
      </c>
      <c r="D220" s="35">
        <f>+D221+D222</f>
        <v>0</v>
      </c>
      <c r="E220" s="35">
        <f>+E221+E222</f>
        <v>0</v>
      </c>
      <c r="F220" s="36"/>
    </row>
    <row r="221" spans="1:11" ht="23.1" hidden="1" customHeight="1" outlineLevel="1">
      <c r="A221" s="37" t="s">
        <v>28</v>
      </c>
      <c r="B221" s="38"/>
      <c r="C221" s="38"/>
      <c r="D221" s="39">
        <f>C221+B221</f>
        <v>0</v>
      </c>
      <c r="E221" s="39">
        <f>D221</f>
        <v>0</v>
      </c>
      <c r="F221" s="36"/>
    </row>
    <row r="222" spans="1:11" hidden="1" outlineLevel="1">
      <c r="A222" s="37" t="s">
        <v>29</v>
      </c>
      <c r="B222" s="38"/>
      <c r="C222" s="38"/>
      <c r="D222" s="39">
        <f>C222+B222</f>
        <v>0</v>
      </c>
      <c r="E222" s="39">
        <f>(B222+C222-B223-C223)+MIN((B223+C223),(E221+B222+C222-B223-C223)/0.8*0.2)</f>
        <v>0</v>
      </c>
      <c r="F222" s="36"/>
    </row>
    <row r="223" spans="1:11" ht="15.6" hidden="1" customHeight="1" outlineLevel="1">
      <c r="A223" s="40" t="s">
        <v>30</v>
      </c>
      <c r="B223" s="38"/>
      <c r="C223" s="41"/>
      <c r="D223" s="42">
        <f>C223+B223</f>
        <v>0</v>
      </c>
      <c r="E223" s="42">
        <f>MIN((B223+C223),(E221+B222+C222-B223-C223)/0.8*0.2)</f>
        <v>0</v>
      </c>
      <c r="F223" s="36"/>
    </row>
    <row r="224" spans="1:11" ht="20.45" hidden="1" customHeight="1" outlineLevel="1">
      <c r="A224" s="34" t="s">
        <v>33</v>
      </c>
      <c r="B224" s="35">
        <f>+B225+B226</f>
        <v>0</v>
      </c>
      <c r="C224" s="35">
        <f>+C225+C226</f>
        <v>0</v>
      </c>
      <c r="D224" s="35">
        <f>+D225+D226</f>
        <v>0</v>
      </c>
      <c r="E224" s="35">
        <f>+E225+E226</f>
        <v>0</v>
      </c>
      <c r="F224" s="36"/>
    </row>
    <row r="225" spans="1:6" ht="23.1" hidden="1" customHeight="1" outlineLevel="1">
      <c r="A225" s="37" t="s">
        <v>28</v>
      </c>
      <c r="B225" s="38"/>
      <c r="C225" s="38"/>
      <c r="D225" s="39">
        <f>C225+B225</f>
        <v>0</v>
      </c>
      <c r="E225" s="39">
        <f>D225</f>
        <v>0</v>
      </c>
      <c r="F225" s="36"/>
    </row>
    <row r="226" spans="1:6" hidden="1" outlineLevel="1">
      <c r="A226" s="37" t="s">
        <v>29</v>
      </c>
      <c r="B226" s="38"/>
      <c r="C226" s="38"/>
      <c r="D226" s="39">
        <f>C226+B226</f>
        <v>0</v>
      </c>
      <c r="E226" s="39">
        <f>(B226+C226-B227-C227)+MIN((B227+C227),(E225+B226+C226-B227-C227)/0.8*0.2)</f>
        <v>0</v>
      </c>
      <c r="F226" s="36"/>
    </row>
    <row r="227" spans="1:6" ht="15.6" hidden="1" customHeight="1" outlineLevel="1">
      <c r="A227" s="40" t="s">
        <v>30</v>
      </c>
      <c r="B227" s="38"/>
      <c r="C227" s="41"/>
      <c r="D227" s="42">
        <f>C227+B227</f>
        <v>0</v>
      </c>
      <c r="E227" s="42">
        <f>MIN((B227+C227),(E225+B226+C226-B227-C227)/0.8*0.2)</f>
        <v>0</v>
      </c>
      <c r="F227" s="36"/>
    </row>
    <row r="228" spans="1:6" ht="20.45" hidden="1" customHeight="1" outlineLevel="1">
      <c r="A228" s="34" t="s">
        <v>34</v>
      </c>
      <c r="B228" s="35">
        <f>+B229+B230</f>
        <v>0</v>
      </c>
      <c r="C228" s="35">
        <f>+C229+C230</f>
        <v>0</v>
      </c>
      <c r="D228" s="35">
        <f>+D229+D230</f>
        <v>0</v>
      </c>
      <c r="E228" s="35">
        <f>+E229+E230</f>
        <v>0</v>
      </c>
      <c r="F228" s="36"/>
    </row>
    <row r="229" spans="1:6" ht="23.1" hidden="1" customHeight="1" outlineLevel="1">
      <c r="A229" s="37" t="s">
        <v>28</v>
      </c>
      <c r="B229" s="38"/>
      <c r="C229" s="38"/>
      <c r="D229" s="39">
        <f>C229+B229</f>
        <v>0</v>
      </c>
      <c r="E229" s="39">
        <f>D229</f>
        <v>0</v>
      </c>
      <c r="F229" s="36"/>
    </row>
    <row r="230" spans="1:6" hidden="1" outlineLevel="1">
      <c r="A230" s="37" t="s">
        <v>29</v>
      </c>
      <c r="B230" s="38"/>
      <c r="C230" s="38"/>
      <c r="D230" s="39">
        <f>C230+B230</f>
        <v>0</v>
      </c>
      <c r="E230" s="39">
        <f>(B230+C230-B231-C231)+MIN((B231+C231),(E229+B230+C230-B231-C231)/0.8*0.2)</f>
        <v>0</v>
      </c>
      <c r="F230" s="36"/>
    </row>
    <row r="231" spans="1:6" ht="15.6" hidden="1" customHeight="1" outlineLevel="1">
      <c r="A231" s="40" t="s">
        <v>30</v>
      </c>
      <c r="B231" s="38"/>
      <c r="C231" s="41"/>
      <c r="D231" s="42">
        <f>C231+B231</f>
        <v>0</v>
      </c>
      <c r="E231" s="42">
        <f>MIN((B231+C231),(E229+B230+C230-B231-C231)/0.8*0.2)</f>
        <v>0</v>
      </c>
      <c r="F231" s="36"/>
    </row>
    <row r="232" spans="1:6" ht="20.45" hidden="1" customHeight="1" outlineLevel="1">
      <c r="A232" s="34" t="s">
        <v>35</v>
      </c>
      <c r="B232" s="35">
        <f>+B233+B234</f>
        <v>0</v>
      </c>
      <c r="C232" s="35">
        <f>+C233+C234</f>
        <v>0</v>
      </c>
      <c r="D232" s="35">
        <f>+D233+D234</f>
        <v>0</v>
      </c>
      <c r="E232" s="35">
        <f>+E233+E234</f>
        <v>0</v>
      </c>
      <c r="F232" s="36"/>
    </row>
    <row r="233" spans="1:6" ht="23.1" hidden="1" customHeight="1" outlineLevel="1">
      <c r="A233" s="37" t="s">
        <v>28</v>
      </c>
      <c r="B233" s="38"/>
      <c r="C233" s="38"/>
      <c r="D233" s="39">
        <f>C233+B233</f>
        <v>0</v>
      </c>
      <c r="E233" s="39">
        <f>D233</f>
        <v>0</v>
      </c>
      <c r="F233" s="36"/>
    </row>
    <row r="234" spans="1:6" hidden="1" outlineLevel="1">
      <c r="A234" s="37" t="s">
        <v>29</v>
      </c>
      <c r="B234" s="38"/>
      <c r="C234" s="38"/>
      <c r="D234" s="39">
        <f>C234+B234</f>
        <v>0</v>
      </c>
      <c r="E234" s="39">
        <f>(B234+C234-B235-C235)+MIN((B235+C235),(E233+B234+C234-B235-C235)/0.8*0.2)</f>
        <v>0</v>
      </c>
      <c r="F234" s="36"/>
    </row>
    <row r="235" spans="1:6" ht="15.6" hidden="1" customHeight="1" outlineLevel="1">
      <c r="A235" s="40" t="s">
        <v>30</v>
      </c>
      <c r="B235" s="38"/>
      <c r="C235" s="44"/>
      <c r="D235" s="42">
        <f>C235+B235</f>
        <v>0</v>
      </c>
      <c r="E235" s="42">
        <f>MIN((B235+C235),(E233+B234+C234-B235-C235)/0.8*0.2)</f>
        <v>0</v>
      </c>
      <c r="F235" s="36"/>
    </row>
    <row r="236" spans="1:6" ht="20.45" hidden="1" customHeight="1" outlineLevel="1">
      <c r="A236" s="34" t="s">
        <v>36</v>
      </c>
      <c r="B236" s="35">
        <f>+B237+B238</f>
        <v>0</v>
      </c>
      <c r="C236" s="35">
        <f>+C237+C238</f>
        <v>0</v>
      </c>
      <c r="D236" s="35">
        <f>+D237+D238</f>
        <v>0</v>
      </c>
      <c r="E236" s="35">
        <f>+E237+E238</f>
        <v>0</v>
      </c>
      <c r="F236" s="36"/>
    </row>
    <row r="237" spans="1:6" ht="23.1" hidden="1" customHeight="1" outlineLevel="1">
      <c r="A237" s="37" t="s">
        <v>28</v>
      </c>
      <c r="B237" s="38"/>
      <c r="C237" s="38"/>
      <c r="D237" s="39">
        <f>C237+B237</f>
        <v>0</v>
      </c>
      <c r="E237" s="39">
        <f>D237</f>
        <v>0</v>
      </c>
      <c r="F237" s="36"/>
    </row>
    <row r="238" spans="1:6" hidden="1" outlineLevel="1">
      <c r="A238" s="37" t="s">
        <v>29</v>
      </c>
      <c r="B238" s="38"/>
      <c r="C238" s="38"/>
      <c r="D238" s="39">
        <f>C238+B238</f>
        <v>0</v>
      </c>
      <c r="E238" s="39">
        <f>(B238+C238-B239-C239)+MIN((B239+C239),(E237+B238+C238-B239-C239)/0.8*0.2)</f>
        <v>0</v>
      </c>
      <c r="F238" s="36"/>
    </row>
    <row r="239" spans="1:6" ht="15.6" hidden="1" customHeight="1" outlineLevel="1">
      <c r="A239" s="40" t="s">
        <v>30</v>
      </c>
      <c r="B239" s="38"/>
      <c r="C239" s="41"/>
      <c r="D239" s="42">
        <f>C239+B239</f>
        <v>0</v>
      </c>
      <c r="E239" s="42">
        <f>MIN((B239+C239),(E237+B238+C238-B239-C239)/0.8*0.2)</f>
        <v>0</v>
      </c>
      <c r="F239" s="36"/>
    </row>
    <row r="240" spans="1:6" ht="20.45" hidden="1" customHeight="1" outlineLevel="1">
      <c r="A240" s="34" t="s">
        <v>37</v>
      </c>
      <c r="B240" s="35">
        <f>+B241+B242</f>
        <v>0</v>
      </c>
      <c r="C240" s="35">
        <f>+C241+C242</f>
        <v>0</v>
      </c>
      <c r="D240" s="35">
        <f>+D241+D242</f>
        <v>0</v>
      </c>
      <c r="E240" s="35">
        <f>+E241+E242</f>
        <v>0</v>
      </c>
      <c r="F240" s="36"/>
    </row>
    <row r="241" spans="1:6" ht="23.1" hidden="1" customHeight="1" outlineLevel="1">
      <c r="A241" s="37" t="s">
        <v>28</v>
      </c>
      <c r="B241" s="38"/>
      <c r="C241" s="38"/>
      <c r="D241" s="39">
        <f>C241+B241</f>
        <v>0</v>
      </c>
      <c r="E241" s="39">
        <f>D241</f>
        <v>0</v>
      </c>
      <c r="F241" s="36"/>
    </row>
    <row r="242" spans="1:6" hidden="1" outlineLevel="1">
      <c r="A242" s="37" t="s">
        <v>29</v>
      </c>
      <c r="B242" s="38"/>
      <c r="C242" s="38"/>
      <c r="D242" s="39">
        <f>C242+B242</f>
        <v>0</v>
      </c>
      <c r="E242" s="39">
        <f>(B242+C242-B243-C243)+MIN((B243+C243),(E241+B242+C242-B243-C243)/0.8*0.2)</f>
        <v>0</v>
      </c>
      <c r="F242" s="36"/>
    </row>
    <row r="243" spans="1:6" ht="15.6" hidden="1" customHeight="1" outlineLevel="1">
      <c r="A243" s="40" t="s">
        <v>30</v>
      </c>
      <c r="B243" s="38"/>
      <c r="C243" s="41"/>
      <c r="D243" s="42">
        <f>C243+B243</f>
        <v>0</v>
      </c>
      <c r="E243" s="42">
        <f>MIN((B243+C243),(E241+B242+C242-B243-C243)/0.8*0.2)</f>
        <v>0</v>
      </c>
      <c r="F243" s="36"/>
    </row>
    <row r="244" spans="1:6" ht="21.4" hidden="1" customHeight="1" outlineLevel="1">
      <c r="A244" s="45" t="s">
        <v>38</v>
      </c>
      <c r="B244" s="46">
        <f>+B240+B236+B232+B228+B224+B220+B216+B212</f>
        <v>0</v>
      </c>
      <c r="C244" s="46">
        <f>+C240+C236+C232+C228+C224+C220+C216+C212</f>
        <v>0</v>
      </c>
      <c r="D244" s="46">
        <f>+D240+D236+D232+D228+D224+D220+D216+D212</f>
        <v>0</v>
      </c>
      <c r="E244" s="46">
        <f>+E240+E236+E232+E228+E224+E220+E216+E212</f>
        <v>0</v>
      </c>
      <c r="F244" s="47"/>
    </row>
    <row r="245" spans="1:6" ht="29.85" hidden="1" customHeight="1" outlineLevel="1">
      <c r="A245" s="8" t="s">
        <v>39</v>
      </c>
      <c r="B245" s="8"/>
      <c r="C245" s="8"/>
      <c r="D245" s="8"/>
      <c r="E245" s="8"/>
      <c r="F245" s="8"/>
    </row>
    <row r="246" spans="1:6" ht="15.6" hidden="1" customHeight="1" outlineLevel="1">
      <c r="A246" s="34" t="s">
        <v>40</v>
      </c>
      <c r="B246" s="35">
        <f>+B247+B248</f>
        <v>0</v>
      </c>
      <c r="C246" s="35">
        <f>+C247+C248</f>
        <v>0</v>
      </c>
      <c r="D246" s="35">
        <f>+D247+D248</f>
        <v>0</v>
      </c>
      <c r="E246" s="35">
        <f>+E247+E248</f>
        <v>0</v>
      </c>
      <c r="F246" s="36"/>
    </row>
    <row r="247" spans="1:6" ht="15.6" hidden="1" customHeight="1" outlineLevel="1">
      <c r="A247" s="37" t="s">
        <v>28</v>
      </c>
      <c r="B247" s="38"/>
      <c r="C247" s="38"/>
      <c r="D247" s="39">
        <f>C247+B247</f>
        <v>0</v>
      </c>
      <c r="E247" s="39">
        <f>D247</f>
        <v>0</v>
      </c>
      <c r="F247" s="36"/>
    </row>
    <row r="248" spans="1:6" ht="15.6" hidden="1" customHeight="1" outlineLevel="1">
      <c r="A248" s="37" t="s">
        <v>29</v>
      </c>
      <c r="B248" s="38"/>
      <c r="C248" s="38"/>
      <c r="D248" s="39">
        <f>C248+B248</f>
        <v>0</v>
      </c>
      <c r="E248" s="39">
        <f>(B248+C248-B249-C249)+MIN((B249+C249),(E247+B248+C248-B249-C249)/0.8*0.2)</f>
        <v>0</v>
      </c>
      <c r="F248" s="36"/>
    </row>
    <row r="249" spans="1:6" ht="15.6" hidden="1" customHeight="1" outlineLevel="1">
      <c r="A249" s="40" t="s">
        <v>30</v>
      </c>
      <c r="B249" s="38"/>
      <c r="C249" s="41"/>
      <c r="D249" s="42">
        <f>C249+B249</f>
        <v>0</v>
      </c>
      <c r="E249" s="42">
        <f>MIN((B249+C249),(E247+B248+C248-B249-C249)/0.8*0.2)</f>
        <v>0</v>
      </c>
      <c r="F249" s="36"/>
    </row>
    <row r="250" spans="1:6" ht="15.6" hidden="1" customHeight="1" outlineLevel="1">
      <c r="A250" s="34" t="s">
        <v>41</v>
      </c>
      <c r="B250" s="35">
        <f>+B251+B252</f>
        <v>0</v>
      </c>
      <c r="C250" s="35">
        <f>+C251+C252</f>
        <v>0</v>
      </c>
      <c r="D250" s="35">
        <f>+D251+D252</f>
        <v>0</v>
      </c>
      <c r="E250" s="35">
        <f>+E251+E252</f>
        <v>0</v>
      </c>
      <c r="F250" s="36"/>
    </row>
    <row r="251" spans="1:6" ht="15.6" hidden="1" customHeight="1" outlineLevel="1">
      <c r="A251" s="37" t="s">
        <v>28</v>
      </c>
      <c r="B251" s="38"/>
      <c r="C251" s="38"/>
      <c r="D251" s="39">
        <f>C251+B251</f>
        <v>0</v>
      </c>
      <c r="E251" s="39">
        <f>D251</f>
        <v>0</v>
      </c>
      <c r="F251" s="36"/>
    </row>
    <row r="252" spans="1:6" ht="15.6" hidden="1" customHeight="1" outlineLevel="1">
      <c r="A252" s="37" t="s">
        <v>29</v>
      </c>
      <c r="B252" s="38"/>
      <c r="C252" s="38"/>
      <c r="D252" s="39">
        <f>C252+B252</f>
        <v>0</v>
      </c>
      <c r="E252" s="39">
        <f>(B252+C252-B253-C253)+MIN((B253+C253),(E251+B252+C252-B253-C253)/0.8*0.2)</f>
        <v>0</v>
      </c>
      <c r="F252" s="36"/>
    </row>
    <row r="253" spans="1:6" ht="15.6" hidden="1" customHeight="1" outlineLevel="1">
      <c r="A253" s="40" t="s">
        <v>30</v>
      </c>
      <c r="B253" s="38"/>
      <c r="C253" s="41"/>
      <c r="D253" s="42">
        <f>C253+B253</f>
        <v>0</v>
      </c>
      <c r="E253" s="42">
        <f>MIN((B253+C253),(E251+B252+C252-B253-C253)/0.8*0.2)</f>
        <v>0</v>
      </c>
      <c r="F253" s="36"/>
    </row>
    <row r="254" spans="1:6" ht="15.6" hidden="1" customHeight="1" outlineLevel="1">
      <c r="A254" s="34" t="s">
        <v>42</v>
      </c>
      <c r="B254" s="35">
        <f>+B255+B256</f>
        <v>0</v>
      </c>
      <c r="C254" s="35">
        <f>+C255+C256</f>
        <v>0</v>
      </c>
      <c r="D254" s="35">
        <f>+D255+D256</f>
        <v>0</v>
      </c>
      <c r="E254" s="35">
        <f>+E255+E256</f>
        <v>0</v>
      </c>
      <c r="F254" s="36"/>
    </row>
    <row r="255" spans="1:6" ht="15.6" hidden="1" customHeight="1" outlineLevel="1">
      <c r="A255" s="37" t="s">
        <v>28</v>
      </c>
      <c r="B255" s="38"/>
      <c r="C255" s="38"/>
      <c r="D255" s="39">
        <f>C255+B255</f>
        <v>0</v>
      </c>
      <c r="E255" s="39">
        <f>D255</f>
        <v>0</v>
      </c>
      <c r="F255" s="36"/>
    </row>
    <row r="256" spans="1:6" ht="15.6" hidden="1" customHeight="1" outlineLevel="1">
      <c r="A256" s="37" t="s">
        <v>29</v>
      </c>
      <c r="B256" s="38"/>
      <c r="C256" s="38"/>
      <c r="D256" s="39">
        <f>C256+B256</f>
        <v>0</v>
      </c>
      <c r="E256" s="39">
        <f>(B256+C256-B257-C257)+MIN((B257+C257),(E255+B256+C256-B257-C257)/0.8*0.2)</f>
        <v>0</v>
      </c>
      <c r="F256" s="36"/>
    </row>
    <row r="257" spans="1:1024" ht="15.6" hidden="1" customHeight="1" outlineLevel="1">
      <c r="A257" s="40" t="s">
        <v>30</v>
      </c>
      <c r="B257" s="38"/>
      <c r="C257" s="41"/>
      <c r="D257" s="42">
        <f>C257+B257</f>
        <v>0</v>
      </c>
      <c r="E257" s="42">
        <f>MIN((B257+C257),(E255+B256+C256-B257-C257)/0.8*0.2)</f>
        <v>0</v>
      </c>
      <c r="F257" s="36"/>
    </row>
    <row r="258" spans="1:1024" ht="15.6" hidden="1" customHeight="1" outlineLevel="1">
      <c r="A258" s="34" t="s">
        <v>43</v>
      </c>
      <c r="B258" s="35">
        <f>+B259+B260</f>
        <v>0</v>
      </c>
      <c r="C258" s="35">
        <f>+C259+C260</f>
        <v>0</v>
      </c>
      <c r="D258" s="35">
        <f>+D259+D260</f>
        <v>0</v>
      </c>
      <c r="E258" s="35">
        <f>+E259+E260</f>
        <v>0</v>
      </c>
      <c r="F258" s="36"/>
    </row>
    <row r="259" spans="1:1024" ht="15.6" hidden="1" customHeight="1" outlineLevel="1">
      <c r="A259" s="37" t="s">
        <v>28</v>
      </c>
      <c r="B259" s="38"/>
      <c r="C259" s="38"/>
      <c r="D259" s="39">
        <f>C259+B259</f>
        <v>0</v>
      </c>
      <c r="E259" s="39">
        <f>D259</f>
        <v>0</v>
      </c>
      <c r="F259" s="36"/>
    </row>
    <row r="260" spans="1:1024" ht="15.6" hidden="1" customHeight="1" outlineLevel="1">
      <c r="A260" s="37" t="s">
        <v>29</v>
      </c>
      <c r="B260" s="38"/>
      <c r="C260" s="38"/>
      <c r="D260" s="39">
        <f>C260+B260</f>
        <v>0</v>
      </c>
      <c r="E260" s="39">
        <f>(B260+C260-B261-C261)+MIN((B261+C261),(E259+B260+C260-B261-C261)/0.8*0.2)</f>
        <v>0</v>
      </c>
      <c r="F260" s="36"/>
    </row>
    <row r="261" spans="1:1024" ht="15.6" hidden="1" customHeight="1" outlineLevel="1">
      <c r="A261" s="40" t="s">
        <v>30</v>
      </c>
      <c r="B261" s="38"/>
      <c r="C261" s="41"/>
      <c r="D261" s="42">
        <f>C261+B261</f>
        <v>0</v>
      </c>
      <c r="E261" s="42">
        <f>MIN((B261+C261),(E259+B260+C260-B261-C261)/0.8*0.2)</f>
        <v>0</v>
      </c>
      <c r="F261" s="36"/>
    </row>
    <row r="262" spans="1:1024" ht="15.6" hidden="1" customHeight="1" outlineLevel="1">
      <c r="A262" s="34" t="s">
        <v>44</v>
      </c>
      <c r="B262" s="35">
        <f>+B263+B264</f>
        <v>0</v>
      </c>
      <c r="C262" s="35">
        <f>+C263+C264</f>
        <v>0</v>
      </c>
      <c r="D262" s="35">
        <f>+D263+D264</f>
        <v>0</v>
      </c>
      <c r="E262" s="35">
        <f>+E263+E264</f>
        <v>0</v>
      </c>
      <c r="F262" s="36"/>
    </row>
    <row r="263" spans="1:1024" ht="15.6" hidden="1" customHeight="1" outlineLevel="1">
      <c r="A263" s="37" t="s">
        <v>28</v>
      </c>
      <c r="B263" s="38"/>
      <c r="C263" s="38"/>
      <c r="D263" s="39">
        <f>C263+B263</f>
        <v>0</v>
      </c>
      <c r="E263" s="39">
        <f>D263</f>
        <v>0</v>
      </c>
      <c r="F263" s="36"/>
    </row>
    <row r="264" spans="1:1024" ht="15.6" hidden="1" customHeight="1" outlineLevel="1">
      <c r="A264" s="37" t="s">
        <v>29</v>
      </c>
      <c r="B264" s="38"/>
      <c r="C264" s="38"/>
      <c r="D264" s="39">
        <f>C264+B264</f>
        <v>0</v>
      </c>
      <c r="E264" s="39">
        <f>(B264+C264-B265-C265)+MIN((B265+C265),(E263+B264+C264-B265-C265)/0.8*0.2)</f>
        <v>0</v>
      </c>
      <c r="F264" s="36"/>
    </row>
    <row r="265" spans="1:1024" ht="15.6" hidden="1" customHeight="1" outlineLevel="1">
      <c r="A265" s="40" t="s">
        <v>30</v>
      </c>
      <c r="B265" s="38"/>
      <c r="C265" s="41"/>
      <c r="D265" s="42">
        <f>C265+B265</f>
        <v>0</v>
      </c>
      <c r="E265" s="42">
        <f>MIN((B265+C265),(E263+B264+C264-B265-C265)/0.8*0.2)</f>
        <v>0</v>
      </c>
      <c r="F265" s="36"/>
    </row>
    <row r="266" spans="1:1024" ht="21.4" hidden="1" customHeight="1" outlineLevel="1">
      <c r="A266" s="45" t="s">
        <v>45</v>
      </c>
      <c r="B266" s="46">
        <f>+B246+B250+B254+B258+B262</f>
        <v>0</v>
      </c>
      <c r="C266" s="46">
        <f>+C246+C250+C254+C258+C262</f>
        <v>0</v>
      </c>
      <c r="D266" s="46">
        <f>+D246+D250+D254+D258+D262</f>
        <v>0</v>
      </c>
      <c r="E266" s="46">
        <f>+E246+E250+E254+E258+E262</f>
        <v>0</v>
      </c>
      <c r="F266" s="11"/>
    </row>
    <row r="267" spans="1:1024" s="51" customFormat="1" ht="9.4" hidden="1" customHeight="1" outlineLevel="1">
      <c r="A267" s="48"/>
      <c r="B267" s="49"/>
      <c r="C267" s="49"/>
      <c r="D267" s="49"/>
      <c r="E267" s="49"/>
      <c r="F267" s="50"/>
      <c r="G267" s="11"/>
      <c r="H267" s="11"/>
      <c r="I267" s="11"/>
      <c r="AMJ267" s="13"/>
    </row>
    <row r="268" spans="1:1024" ht="22.35" hidden="1" customHeight="1" outlineLevel="1">
      <c r="A268" s="45" t="s">
        <v>46</v>
      </c>
      <c r="B268" s="52">
        <f>+B244+B266</f>
        <v>0</v>
      </c>
      <c r="C268" s="52">
        <f>+C244+C266</f>
        <v>0</v>
      </c>
      <c r="D268" s="52">
        <f>+D244+D266</f>
        <v>0</v>
      </c>
      <c r="E268" s="52">
        <f>+E244+E266</f>
        <v>0</v>
      </c>
      <c r="F268" s="53"/>
    </row>
    <row r="269" spans="1:1024" ht="19.7" hidden="1" customHeight="1" outlineLevel="1">
      <c r="A269" s="54" t="s">
        <v>47</v>
      </c>
      <c r="B269" s="55">
        <f>SUM(B270:B272)</f>
        <v>0</v>
      </c>
      <c r="C269" s="55">
        <f>SUM(C270:C272)</f>
        <v>0</v>
      </c>
      <c r="D269" s="55">
        <f>SUM(D270:D272)</f>
        <v>0</v>
      </c>
      <c r="E269" s="56">
        <f>MIN(D269,(E268/0.9*0.1))</f>
        <v>0</v>
      </c>
      <c r="F269" s="53"/>
    </row>
    <row r="270" spans="1:1024" ht="32.1" hidden="1" customHeight="1" outlineLevel="1">
      <c r="A270" s="57" t="s">
        <v>48</v>
      </c>
      <c r="B270" s="38"/>
      <c r="C270" s="38"/>
      <c r="D270" s="58">
        <f>+C270+B270</f>
        <v>0</v>
      </c>
      <c r="E270" s="59" t="str">
        <f>IF(B270="","",E269/D269*D270)</f>
        <v/>
      </c>
      <c r="F270" s="53"/>
    </row>
    <row r="271" spans="1:1024" ht="32.1" hidden="1" customHeight="1" outlineLevel="1">
      <c r="A271" s="57" t="s">
        <v>49</v>
      </c>
      <c r="B271" s="38"/>
      <c r="C271" s="38"/>
      <c r="D271" s="58">
        <f>+C271+B271</f>
        <v>0</v>
      </c>
      <c r="E271" s="59" t="str">
        <f>IF(B271="","",E269/D269*D271)</f>
        <v/>
      </c>
      <c r="F271" s="53"/>
    </row>
    <row r="272" spans="1:1024" ht="32.1" hidden="1" customHeight="1" outlineLevel="1">
      <c r="A272" s="57" t="s">
        <v>50</v>
      </c>
      <c r="B272" s="38"/>
      <c r="C272" s="38"/>
      <c r="D272" s="58">
        <f>+C272+B272</f>
        <v>0</v>
      </c>
      <c r="E272" s="59" t="str">
        <f>IF(B272="","",E269/D269*D272)</f>
        <v/>
      </c>
      <c r="F272" s="53"/>
    </row>
    <row r="273" spans="1:1024" ht="22.35" hidden="1" customHeight="1" outlineLevel="1">
      <c r="A273" s="45" t="s">
        <v>51</v>
      </c>
      <c r="B273" s="52">
        <f>+B268+B269</f>
        <v>0</v>
      </c>
      <c r="C273" s="52">
        <f>+C268+C269</f>
        <v>0</v>
      </c>
      <c r="D273" s="52">
        <f>+D268+D269</f>
        <v>0</v>
      </c>
      <c r="E273" s="60">
        <f>+E268+E269</f>
        <v>0</v>
      </c>
      <c r="F273" s="53"/>
    </row>
    <row r="274" spans="1:1024" ht="22.35" hidden="1" customHeight="1" outlineLevel="1">
      <c r="A274" s="54" t="s">
        <v>52</v>
      </c>
      <c r="B274" s="38"/>
      <c r="C274" s="38"/>
      <c r="D274" s="56">
        <f>+C274+B274</f>
        <v>0</v>
      </c>
      <c r="E274" s="11"/>
      <c r="F274" s="53"/>
    </row>
    <row r="275" spans="1:1024" s="11" customFormat="1" ht="20.45" hidden="1" customHeight="1" outlineLevel="1">
      <c r="A275" s="54" t="s">
        <v>53</v>
      </c>
      <c r="B275" s="38"/>
      <c r="C275" s="38"/>
      <c r="D275" s="56">
        <f>+C275+B275</f>
        <v>0</v>
      </c>
      <c r="AMJ275" s="13"/>
    </row>
    <row r="276" spans="1:1024" s="11" customFormat="1" ht="22.35" hidden="1" customHeight="1" outlineLevel="1">
      <c r="A276" s="61" t="s">
        <v>54</v>
      </c>
      <c r="B276" s="62">
        <f>+B275+B273+B274</f>
        <v>0</v>
      </c>
      <c r="C276" s="62">
        <f>+C275+C273+C274</f>
        <v>0</v>
      </c>
      <c r="D276" s="63">
        <f>+D275+D273+D274</f>
        <v>0</v>
      </c>
      <c r="AMJ276" s="13"/>
    </row>
    <row r="277" spans="1:1024" collapsed="1"/>
    <row r="278" spans="1:1024" ht="15.6" customHeight="1">
      <c r="A278" s="9" t="s">
        <v>57</v>
      </c>
      <c r="B278" s="9"/>
      <c r="C278" s="9"/>
      <c r="D278" s="9"/>
      <c r="E278" s="9"/>
    </row>
    <row r="279" spans="1:1024" ht="48.6" customHeight="1">
      <c r="A279" s="31" t="s">
        <v>20</v>
      </c>
      <c r="B279" s="32" t="s">
        <v>21</v>
      </c>
      <c r="C279" s="32" t="s">
        <v>22</v>
      </c>
      <c r="D279" s="32" t="s">
        <v>23</v>
      </c>
      <c r="E279" s="32" t="s">
        <v>24</v>
      </c>
    </row>
    <row r="280" spans="1:1024" ht="29.85" customHeight="1">
      <c r="A280" s="8" t="s">
        <v>26</v>
      </c>
      <c r="B280" s="8"/>
      <c r="C280" s="8"/>
      <c r="D280" s="8"/>
      <c r="E280" s="8"/>
      <c r="F280" s="8"/>
    </row>
    <row r="281" spans="1:1024" ht="20.45" customHeight="1">
      <c r="A281" s="34" t="s">
        <v>27</v>
      </c>
      <c r="B281" s="35">
        <f>+B282+B283</f>
        <v>0</v>
      </c>
      <c r="C281" s="35">
        <f>+C282+C283</f>
        <v>0</v>
      </c>
      <c r="D281" s="35">
        <f>+D282+D283</f>
        <v>0</v>
      </c>
      <c r="E281" s="35">
        <f>+E282+E283</f>
        <v>0</v>
      </c>
    </row>
    <row r="282" spans="1:1024" ht="23.1" customHeight="1">
      <c r="A282" s="37" t="s">
        <v>28</v>
      </c>
      <c r="B282" s="64">
        <f t="shared" ref="B282:C284" si="1">+B74+B144+B213</f>
        <v>0</v>
      </c>
      <c r="C282" s="64">
        <f t="shared" si="1"/>
        <v>0</v>
      </c>
      <c r="D282" s="39">
        <f>C282+B282</f>
        <v>0</v>
      </c>
      <c r="E282" s="39">
        <f>D282</f>
        <v>0</v>
      </c>
    </row>
    <row r="283" spans="1:1024" ht="16.7" customHeight="1">
      <c r="A283" s="37" t="s">
        <v>29</v>
      </c>
      <c r="B283" s="64">
        <f t="shared" si="1"/>
        <v>0</v>
      </c>
      <c r="C283" s="64">
        <f t="shared" si="1"/>
        <v>0</v>
      </c>
      <c r="D283" s="39">
        <f>C283+B283</f>
        <v>0</v>
      </c>
      <c r="E283" s="39">
        <f>(B283+C283-B284-C284)+MIN((B284+C284),(E282+B283+C283-B284-C284)/0.8*0.2)</f>
        <v>0</v>
      </c>
    </row>
    <row r="284" spans="1:1024" ht="15.95" customHeight="1">
      <c r="A284" s="40" t="s">
        <v>30</v>
      </c>
      <c r="B284" s="64">
        <f t="shared" si="1"/>
        <v>0</v>
      </c>
      <c r="C284" s="64">
        <f t="shared" si="1"/>
        <v>0</v>
      </c>
      <c r="D284" s="42">
        <f>C284+B284</f>
        <v>0</v>
      </c>
      <c r="E284" s="42">
        <f>MIN((B284+C284),(E282+B283+C283-B284-C284)/0.8*0.2)</f>
        <v>0</v>
      </c>
      <c r="K284" s="43"/>
    </row>
    <row r="285" spans="1:1024" ht="20.45" customHeight="1">
      <c r="A285" s="34" t="s">
        <v>31</v>
      </c>
      <c r="B285" s="35">
        <f>+B286+B287</f>
        <v>0</v>
      </c>
      <c r="C285" s="35">
        <f>+C286+C287</f>
        <v>0</v>
      </c>
      <c r="D285" s="35">
        <f>+D286+D287</f>
        <v>0</v>
      </c>
      <c r="E285" s="35">
        <f>+E286+E287</f>
        <v>0</v>
      </c>
    </row>
    <row r="286" spans="1:1024" ht="23.1" customHeight="1">
      <c r="A286" s="37" t="s">
        <v>28</v>
      </c>
      <c r="B286" s="64">
        <f t="shared" ref="B286:C288" si="2">+B78+B148+B217</f>
        <v>0</v>
      </c>
      <c r="C286" s="64">
        <f t="shared" si="2"/>
        <v>0</v>
      </c>
      <c r="D286" s="39">
        <f>C286+B286</f>
        <v>0</v>
      </c>
      <c r="E286" s="39">
        <f>D286</f>
        <v>0</v>
      </c>
    </row>
    <row r="287" spans="1:1024">
      <c r="A287" s="37" t="s">
        <v>29</v>
      </c>
      <c r="B287" s="64">
        <f t="shared" si="2"/>
        <v>0</v>
      </c>
      <c r="C287" s="64">
        <f t="shared" si="2"/>
        <v>0</v>
      </c>
      <c r="D287" s="39">
        <f>C287+B287</f>
        <v>0</v>
      </c>
      <c r="E287" s="39">
        <f>(B287+C287-B288-C288)+MIN((B288+C288),(E286+B287+C287-B288-C288)/0.8*0.2)</f>
        <v>0</v>
      </c>
    </row>
    <row r="288" spans="1:1024" ht="15.6" customHeight="1">
      <c r="A288" s="40" t="s">
        <v>30</v>
      </c>
      <c r="B288" s="64">
        <f t="shared" si="2"/>
        <v>0</v>
      </c>
      <c r="C288" s="64">
        <f t="shared" si="2"/>
        <v>0</v>
      </c>
      <c r="D288" s="42">
        <f>C288+B288</f>
        <v>0</v>
      </c>
      <c r="E288" s="42">
        <f>MIN((B288+C288),(E286+B287+C287-B288-C288)/0.8*0.2)</f>
        <v>0</v>
      </c>
    </row>
    <row r="289" spans="1:5" ht="20.45" customHeight="1">
      <c r="A289" s="34" t="s">
        <v>32</v>
      </c>
      <c r="B289" s="35">
        <f>+B290+B291</f>
        <v>0</v>
      </c>
      <c r="C289" s="35">
        <f>+C290+C291</f>
        <v>0</v>
      </c>
      <c r="D289" s="35">
        <f>+D290+D291</f>
        <v>0</v>
      </c>
      <c r="E289" s="35">
        <f>+E290+E291</f>
        <v>0</v>
      </c>
    </row>
    <row r="290" spans="1:5" ht="23.1" customHeight="1">
      <c r="A290" s="37" t="s">
        <v>28</v>
      </c>
      <c r="B290" s="64">
        <f t="shared" ref="B290:C292" si="3">+B82+B152+B221</f>
        <v>0</v>
      </c>
      <c r="C290" s="64">
        <f t="shared" si="3"/>
        <v>0</v>
      </c>
      <c r="D290" s="39">
        <f>C290+B290</f>
        <v>0</v>
      </c>
      <c r="E290" s="39">
        <f>D290</f>
        <v>0</v>
      </c>
    </row>
    <row r="291" spans="1:5">
      <c r="A291" s="37" t="s">
        <v>29</v>
      </c>
      <c r="B291" s="64">
        <f t="shared" si="3"/>
        <v>0</v>
      </c>
      <c r="C291" s="64">
        <f t="shared" si="3"/>
        <v>0</v>
      </c>
      <c r="D291" s="39">
        <f>C291+B291</f>
        <v>0</v>
      </c>
      <c r="E291" s="39">
        <f>(B291+C291-B292-C292)+MIN((B292+C292),(E290+B291+C291-B292-C292)/0.8*0.2)</f>
        <v>0</v>
      </c>
    </row>
    <row r="292" spans="1:5" ht="15.6" customHeight="1">
      <c r="A292" s="40" t="s">
        <v>30</v>
      </c>
      <c r="B292" s="64">
        <f t="shared" si="3"/>
        <v>0</v>
      </c>
      <c r="C292" s="64">
        <f t="shared" si="3"/>
        <v>0</v>
      </c>
      <c r="D292" s="42">
        <f>C292+B292</f>
        <v>0</v>
      </c>
      <c r="E292" s="42">
        <f>MIN((B292+C292),(E290+B291+C291-B292-C292)/0.8*0.2)</f>
        <v>0</v>
      </c>
    </row>
    <row r="293" spans="1:5" ht="20.45" customHeight="1">
      <c r="A293" s="34" t="s">
        <v>33</v>
      </c>
      <c r="B293" s="35">
        <f>+B294+B295</f>
        <v>0</v>
      </c>
      <c r="C293" s="35">
        <f>+C294+C295</f>
        <v>0</v>
      </c>
      <c r="D293" s="35">
        <f>+D294+D295</f>
        <v>0</v>
      </c>
      <c r="E293" s="35">
        <f>+E294+E295</f>
        <v>0</v>
      </c>
    </row>
    <row r="294" spans="1:5" ht="23.1" customHeight="1">
      <c r="A294" s="37" t="s">
        <v>28</v>
      </c>
      <c r="B294" s="64">
        <f t="shared" ref="B294:C296" si="4">+B86+B156+B225</f>
        <v>0</v>
      </c>
      <c r="C294" s="64">
        <f t="shared" si="4"/>
        <v>0</v>
      </c>
      <c r="D294" s="39">
        <f>C294+B294</f>
        <v>0</v>
      </c>
      <c r="E294" s="39">
        <f>D294</f>
        <v>0</v>
      </c>
    </row>
    <row r="295" spans="1:5">
      <c r="A295" s="37" t="s">
        <v>29</v>
      </c>
      <c r="B295" s="64">
        <f t="shared" si="4"/>
        <v>0</v>
      </c>
      <c r="C295" s="64">
        <f t="shared" si="4"/>
        <v>0</v>
      </c>
      <c r="D295" s="39">
        <f>C295+B295</f>
        <v>0</v>
      </c>
      <c r="E295" s="39">
        <f>(B295+C295-B296-C296)+MIN((B296+C296),(E294+B295+C295-B296-C296)/0.8*0.2)</f>
        <v>0</v>
      </c>
    </row>
    <row r="296" spans="1:5" ht="15.6" customHeight="1">
      <c r="A296" s="40" t="s">
        <v>30</v>
      </c>
      <c r="B296" s="64">
        <f t="shared" si="4"/>
        <v>0</v>
      </c>
      <c r="C296" s="64">
        <f t="shared" si="4"/>
        <v>0</v>
      </c>
      <c r="D296" s="42">
        <f>C296+B296</f>
        <v>0</v>
      </c>
      <c r="E296" s="42">
        <f>MIN((B296+C296),(E294+B295+C295-B296-C296)/0.8*0.2)</f>
        <v>0</v>
      </c>
    </row>
    <row r="297" spans="1:5" ht="20.45" customHeight="1">
      <c r="A297" s="34" t="s">
        <v>34</v>
      </c>
      <c r="B297" s="35">
        <f>+B298+B299</f>
        <v>0</v>
      </c>
      <c r="C297" s="35">
        <f>+C298+C299</f>
        <v>0</v>
      </c>
      <c r="D297" s="35">
        <f>+D298+D299</f>
        <v>0</v>
      </c>
      <c r="E297" s="35">
        <f>+E298+E299</f>
        <v>0</v>
      </c>
    </row>
    <row r="298" spans="1:5" ht="23.1" customHeight="1">
      <c r="A298" s="37" t="s">
        <v>28</v>
      </c>
      <c r="B298" s="64">
        <f t="shared" ref="B298:C300" si="5">+B90+B160+B229</f>
        <v>0</v>
      </c>
      <c r="C298" s="64">
        <f t="shared" si="5"/>
        <v>0</v>
      </c>
      <c r="D298" s="39">
        <f>C298+B298</f>
        <v>0</v>
      </c>
      <c r="E298" s="39">
        <f>D298</f>
        <v>0</v>
      </c>
    </row>
    <row r="299" spans="1:5">
      <c r="A299" s="37" t="s">
        <v>29</v>
      </c>
      <c r="B299" s="64">
        <f t="shared" si="5"/>
        <v>0</v>
      </c>
      <c r="C299" s="64">
        <f t="shared" si="5"/>
        <v>0</v>
      </c>
      <c r="D299" s="39">
        <f>C299+B299</f>
        <v>0</v>
      </c>
      <c r="E299" s="39">
        <f>(B299+C299-B300-C300)+MIN((B300+C300),(E298+B299+C299-B300-C300)/0.8*0.2)</f>
        <v>0</v>
      </c>
    </row>
    <row r="300" spans="1:5" ht="15.6" customHeight="1">
      <c r="A300" s="40" t="s">
        <v>30</v>
      </c>
      <c r="B300" s="64">
        <f t="shared" si="5"/>
        <v>0</v>
      </c>
      <c r="C300" s="64">
        <f t="shared" si="5"/>
        <v>0</v>
      </c>
      <c r="D300" s="42">
        <f>C300+B300</f>
        <v>0</v>
      </c>
      <c r="E300" s="42">
        <f>MIN((B300+C300),(E298+B299+C299-B300-C300)/0.8*0.2)</f>
        <v>0</v>
      </c>
    </row>
    <row r="301" spans="1:5" ht="20.45" customHeight="1">
      <c r="A301" s="34" t="s">
        <v>35</v>
      </c>
      <c r="B301" s="35">
        <f>+B302+B303</f>
        <v>0</v>
      </c>
      <c r="C301" s="35">
        <f>+C302+C303</f>
        <v>0</v>
      </c>
      <c r="D301" s="35">
        <f>+D302+D303</f>
        <v>0</v>
      </c>
      <c r="E301" s="35">
        <f>+E302+E303</f>
        <v>0</v>
      </c>
    </row>
    <row r="302" spans="1:5" ht="23.1" customHeight="1">
      <c r="A302" s="37" t="s">
        <v>28</v>
      </c>
      <c r="B302" s="64">
        <f t="shared" ref="B302:C304" si="6">+B94+B164+B233</f>
        <v>0</v>
      </c>
      <c r="C302" s="64">
        <f t="shared" si="6"/>
        <v>0</v>
      </c>
      <c r="D302" s="39">
        <f>C302+B302</f>
        <v>0</v>
      </c>
      <c r="E302" s="39">
        <f>D302</f>
        <v>0</v>
      </c>
    </row>
    <row r="303" spans="1:5">
      <c r="A303" s="37" t="s">
        <v>29</v>
      </c>
      <c r="B303" s="64">
        <f t="shared" si="6"/>
        <v>0</v>
      </c>
      <c r="C303" s="64">
        <f t="shared" si="6"/>
        <v>0</v>
      </c>
      <c r="D303" s="39">
        <f>C303+B303</f>
        <v>0</v>
      </c>
      <c r="E303" s="39">
        <f>(B303+C303-B304-C304)+MIN((B304+C304),(E302+B303+C303-B304-C304)/0.8*0.2)</f>
        <v>0</v>
      </c>
    </row>
    <row r="304" spans="1:5" ht="15.6" customHeight="1">
      <c r="A304" s="40" t="s">
        <v>30</v>
      </c>
      <c r="B304" s="64">
        <f t="shared" si="6"/>
        <v>0</v>
      </c>
      <c r="C304" s="64">
        <f t="shared" si="6"/>
        <v>0</v>
      </c>
      <c r="D304" s="42">
        <f>C304+B304</f>
        <v>0</v>
      </c>
      <c r="E304" s="42">
        <f>MIN((B304+C304),(E302+B303+C303-B304-C304)/0.8*0.2)</f>
        <v>0</v>
      </c>
    </row>
    <row r="305" spans="1:6" ht="20.45" customHeight="1">
      <c r="A305" s="34" t="s">
        <v>36</v>
      </c>
      <c r="B305" s="35">
        <f>+B306+B307</f>
        <v>0</v>
      </c>
      <c r="C305" s="35">
        <f>+C306+C307</f>
        <v>0</v>
      </c>
      <c r="D305" s="35">
        <f>+D306+D307</f>
        <v>0</v>
      </c>
      <c r="E305" s="35">
        <f>+E306+E307</f>
        <v>0</v>
      </c>
    </row>
    <row r="306" spans="1:6" ht="23.1" customHeight="1">
      <c r="A306" s="37" t="s">
        <v>28</v>
      </c>
      <c r="B306" s="64">
        <f t="shared" ref="B306:C308" si="7">+B98+B168+B237</f>
        <v>0</v>
      </c>
      <c r="C306" s="64">
        <f t="shared" si="7"/>
        <v>0</v>
      </c>
      <c r="D306" s="39">
        <f>C306+B306</f>
        <v>0</v>
      </c>
      <c r="E306" s="39">
        <f>D306</f>
        <v>0</v>
      </c>
    </row>
    <row r="307" spans="1:6">
      <c r="A307" s="37" t="s">
        <v>29</v>
      </c>
      <c r="B307" s="64">
        <f t="shared" si="7"/>
        <v>0</v>
      </c>
      <c r="C307" s="64">
        <f t="shared" si="7"/>
        <v>0</v>
      </c>
      <c r="D307" s="39">
        <f>C307+B307</f>
        <v>0</v>
      </c>
      <c r="E307" s="39">
        <f>(B307+C307-B308-C308)+MIN((B308+C308),(E306+B307+C307-B308-C308)/0.8*0.2)</f>
        <v>0</v>
      </c>
    </row>
    <row r="308" spans="1:6" ht="15.6" customHeight="1">
      <c r="A308" s="40" t="s">
        <v>30</v>
      </c>
      <c r="B308" s="64">
        <f t="shared" si="7"/>
        <v>0</v>
      </c>
      <c r="C308" s="64">
        <f t="shared" si="7"/>
        <v>0</v>
      </c>
      <c r="D308" s="42">
        <f>C308+B308</f>
        <v>0</v>
      </c>
      <c r="E308" s="42">
        <f>MIN((B308+C308),(E306+B307+C307-B308-C308)/0.8*0.2)</f>
        <v>0</v>
      </c>
    </row>
    <row r="309" spans="1:6" ht="20.45" customHeight="1">
      <c r="A309" s="34" t="s">
        <v>37</v>
      </c>
      <c r="B309" s="35">
        <f>+B310+B311</f>
        <v>0</v>
      </c>
      <c r="C309" s="35">
        <f>+C310+C311</f>
        <v>0</v>
      </c>
      <c r="D309" s="35">
        <f>+D310+D311</f>
        <v>0</v>
      </c>
      <c r="E309" s="35">
        <f>+E310+E311</f>
        <v>0</v>
      </c>
    </row>
    <row r="310" spans="1:6" ht="23.1" customHeight="1">
      <c r="A310" s="37" t="s">
        <v>28</v>
      </c>
      <c r="B310" s="64">
        <f t="shared" ref="B310:C312" si="8">+B102+B172+B241</f>
        <v>0</v>
      </c>
      <c r="C310" s="64">
        <f t="shared" si="8"/>
        <v>0</v>
      </c>
      <c r="D310" s="39">
        <f>C310+B310</f>
        <v>0</v>
      </c>
      <c r="E310" s="39">
        <f>D310</f>
        <v>0</v>
      </c>
    </row>
    <row r="311" spans="1:6">
      <c r="A311" s="37" t="s">
        <v>29</v>
      </c>
      <c r="B311" s="64">
        <f t="shared" si="8"/>
        <v>0</v>
      </c>
      <c r="C311" s="64">
        <f t="shared" si="8"/>
        <v>0</v>
      </c>
      <c r="D311" s="39">
        <f>C311+B311</f>
        <v>0</v>
      </c>
      <c r="E311" s="39">
        <f>(B311+C311-B312-C312)+MIN((B312+C312),(E310+B311+C311-B312-C312)/0.8*0.2)</f>
        <v>0</v>
      </c>
    </row>
    <row r="312" spans="1:6" ht="15.6" customHeight="1">
      <c r="A312" s="40" t="s">
        <v>30</v>
      </c>
      <c r="B312" s="64">
        <f t="shared" si="8"/>
        <v>0</v>
      </c>
      <c r="C312" s="64">
        <f t="shared" si="8"/>
        <v>0</v>
      </c>
      <c r="D312" s="42">
        <f>C312+B312</f>
        <v>0</v>
      </c>
      <c r="E312" s="42">
        <f>MIN((B312+C312),(E310+B311+C311-B312-C312)/0.8*0.2)</f>
        <v>0</v>
      </c>
    </row>
    <row r="313" spans="1:6" ht="21.4" customHeight="1">
      <c r="A313" s="45" t="s">
        <v>38</v>
      </c>
      <c r="B313" s="46">
        <f>+B309+B305+B301+B297+B293+B289+B285+B281</f>
        <v>0</v>
      </c>
      <c r="C313" s="46">
        <f>+C309+C305+C301+C297+C293+C289+C285+C281</f>
        <v>0</v>
      </c>
      <c r="D313" s="46">
        <f>+D309+D305+D301+D297+D293+D289+D285+D281</f>
        <v>0</v>
      </c>
      <c r="E313" s="46">
        <f>+E309+E305+E301+E297+E293+E289+E285+E281</f>
        <v>0</v>
      </c>
    </row>
    <row r="314" spans="1:6" ht="29.85" customHeight="1">
      <c r="A314" s="8" t="s">
        <v>39</v>
      </c>
      <c r="B314" s="8"/>
      <c r="C314" s="8"/>
      <c r="D314" s="8"/>
      <c r="E314" s="8"/>
      <c r="F314" s="8"/>
    </row>
    <row r="315" spans="1:6" ht="15.6" customHeight="1">
      <c r="A315" s="34" t="s">
        <v>40</v>
      </c>
      <c r="B315" s="35">
        <f>+B316+B317</f>
        <v>0</v>
      </c>
      <c r="C315" s="35">
        <f>+C316+C317</f>
        <v>0</v>
      </c>
      <c r="D315" s="35">
        <f>+D316+D317</f>
        <v>0</v>
      </c>
      <c r="E315" s="35">
        <f>+E316+E317</f>
        <v>0</v>
      </c>
    </row>
    <row r="316" spans="1:6" ht="15.6" customHeight="1">
      <c r="A316" s="37" t="s">
        <v>28</v>
      </c>
      <c r="B316" s="64">
        <f t="shared" ref="B316:C318" si="9">+B108+B178+B247</f>
        <v>0</v>
      </c>
      <c r="C316" s="64">
        <f t="shared" si="9"/>
        <v>0</v>
      </c>
      <c r="D316" s="39">
        <f>C316+B316</f>
        <v>0</v>
      </c>
      <c r="E316" s="39">
        <f>D316</f>
        <v>0</v>
      </c>
    </row>
    <row r="317" spans="1:6" ht="15.6" customHeight="1">
      <c r="A317" s="37" t="s">
        <v>29</v>
      </c>
      <c r="B317" s="64">
        <f t="shared" si="9"/>
        <v>0</v>
      </c>
      <c r="C317" s="64">
        <f t="shared" si="9"/>
        <v>0</v>
      </c>
      <c r="D317" s="39">
        <f>C317+B317</f>
        <v>0</v>
      </c>
      <c r="E317" s="39">
        <f>(B317+C317-B318-C318)+MIN((B318+C318),(E316+B317+C317-B318-C318)/0.8*0.2)</f>
        <v>0</v>
      </c>
    </row>
    <row r="318" spans="1:6" ht="15.6" customHeight="1">
      <c r="A318" s="40" t="s">
        <v>30</v>
      </c>
      <c r="B318" s="64">
        <f t="shared" si="9"/>
        <v>0</v>
      </c>
      <c r="C318" s="64">
        <f t="shared" si="9"/>
        <v>0</v>
      </c>
      <c r="D318" s="42">
        <f>C318+B318</f>
        <v>0</v>
      </c>
      <c r="E318" s="42">
        <f>MIN((B318+C318),(E316+B317+C317-B318-C318)/0.8*0.2)</f>
        <v>0</v>
      </c>
    </row>
    <row r="319" spans="1:6" ht="15.6" customHeight="1">
      <c r="A319" s="34" t="s">
        <v>41</v>
      </c>
      <c r="B319" s="35">
        <f>+B320+B321</f>
        <v>0</v>
      </c>
      <c r="C319" s="35">
        <f>+C320+C321</f>
        <v>0</v>
      </c>
      <c r="D319" s="35">
        <f>+D320+D321</f>
        <v>0</v>
      </c>
      <c r="E319" s="35">
        <f>+E320+E321</f>
        <v>0</v>
      </c>
    </row>
    <row r="320" spans="1:6" ht="15.6" customHeight="1">
      <c r="A320" s="37" t="s">
        <v>28</v>
      </c>
      <c r="B320" s="64">
        <f t="shared" ref="B320:C322" si="10">+B112+B182+B251</f>
        <v>0</v>
      </c>
      <c r="C320" s="64">
        <f t="shared" si="10"/>
        <v>0</v>
      </c>
      <c r="D320" s="39">
        <f>C320+B320</f>
        <v>0</v>
      </c>
      <c r="E320" s="39">
        <f>D320</f>
        <v>0</v>
      </c>
    </row>
    <row r="321" spans="1:1024" ht="15.6" customHeight="1">
      <c r="A321" s="37" t="s">
        <v>29</v>
      </c>
      <c r="B321" s="64">
        <f t="shared" si="10"/>
        <v>0</v>
      </c>
      <c r="C321" s="64">
        <f t="shared" si="10"/>
        <v>0</v>
      </c>
      <c r="D321" s="39">
        <f>C321+B321</f>
        <v>0</v>
      </c>
      <c r="E321" s="39">
        <f>(B321+C321-B322-C322)+MIN((B322+C322),(E320+B321+C321-B322-C322)/0.8*0.2)</f>
        <v>0</v>
      </c>
    </row>
    <row r="322" spans="1:1024" ht="15.6" customHeight="1">
      <c r="A322" s="40" t="s">
        <v>30</v>
      </c>
      <c r="B322" s="64">
        <f t="shared" si="10"/>
        <v>0</v>
      </c>
      <c r="C322" s="64">
        <f t="shared" si="10"/>
        <v>0</v>
      </c>
      <c r="D322" s="42">
        <f>C322+B322</f>
        <v>0</v>
      </c>
      <c r="E322" s="42">
        <f>MIN((B322+C322),(E320+B321+C321-B322-C322)/0.8*0.2)</f>
        <v>0</v>
      </c>
    </row>
    <row r="323" spans="1:1024" ht="15.6" customHeight="1">
      <c r="A323" s="34" t="s">
        <v>42</v>
      </c>
      <c r="B323" s="35">
        <f>+B324+B325</f>
        <v>0</v>
      </c>
      <c r="C323" s="35">
        <f>+C324+C325</f>
        <v>0</v>
      </c>
      <c r="D323" s="35">
        <f>+D324+D325</f>
        <v>0</v>
      </c>
      <c r="E323" s="35">
        <f>+E324+E325</f>
        <v>0</v>
      </c>
    </row>
    <row r="324" spans="1:1024" ht="15.6" customHeight="1">
      <c r="A324" s="37" t="s">
        <v>28</v>
      </c>
      <c r="B324" s="64">
        <f t="shared" ref="B324:C326" si="11">+B116+B186+B255</f>
        <v>0</v>
      </c>
      <c r="C324" s="64">
        <f t="shared" si="11"/>
        <v>0</v>
      </c>
      <c r="D324" s="39">
        <f>C324+B324</f>
        <v>0</v>
      </c>
      <c r="E324" s="39">
        <f>D324</f>
        <v>0</v>
      </c>
    </row>
    <row r="325" spans="1:1024" ht="15.6" customHeight="1">
      <c r="A325" s="37" t="s">
        <v>29</v>
      </c>
      <c r="B325" s="64">
        <f t="shared" si="11"/>
        <v>0</v>
      </c>
      <c r="C325" s="64">
        <f t="shared" si="11"/>
        <v>0</v>
      </c>
      <c r="D325" s="39">
        <f>C325+B325</f>
        <v>0</v>
      </c>
      <c r="E325" s="39">
        <f>(B325+C325-B326-C326)+MIN((B326+C326),(E324+B325+C325-B326-C326)/0.8*0.2)</f>
        <v>0</v>
      </c>
    </row>
    <row r="326" spans="1:1024" ht="15.6" customHeight="1">
      <c r="A326" s="40" t="s">
        <v>30</v>
      </c>
      <c r="B326" s="64">
        <f t="shared" si="11"/>
        <v>0</v>
      </c>
      <c r="C326" s="64">
        <f t="shared" si="11"/>
        <v>0</v>
      </c>
      <c r="D326" s="42">
        <f>C326+B326</f>
        <v>0</v>
      </c>
      <c r="E326" s="42">
        <f>MIN((B326+C326),(E324+B325+C325-B326-C326)/0.8*0.2)</f>
        <v>0</v>
      </c>
    </row>
    <row r="327" spans="1:1024" ht="15.6" customHeight="1">
      <c r="A327" s="34" t="s">
        <v>43</v>
      </c>
      <c r="B327" s="35">
        <f>+B328+B329</f>
        <v>0</v>
      </c>
      <c r="C327" s="35">
        <f>+C328+C329</f>
        <v>0</v>
      </c>
      <c r="D327" s="35">
        <f>+D328+D329</f>
        <v>0</v>
      </c>
      <c r="E327" s="35">
        <f>+E328+E329</f>
        <v>0</v>
      </c>
    </row>
    <row r="328" spans="1:1024" ht="15.6" customHeight="1">
      <c r="A328" s="37" t="s">
        <v>28</v>
      </c>
      <c r="B328" s="64">
        <f t="shared" ref="B328:C330" si="12">+B120+B190+B259</f>
        <v>0</v>
      </c>
      <c r="C328" s="64">
        <f t="shared" si="12"/>
        <v>0</v>
      </c>
      <c r="D328" s="39">
        <f>C328+B328</f>
        <v>0</v>
      </c>
      <c r="E328" s="39">
        <f>D328</f>
        <v>0</v>
      </c>
    </row>
    <row r="329" spans="1:1024" ht="15.6" customHeight="1">
      <c r="A329" s="37" t="s">
        <v>29</v>
      </c>
      <c r="B329" s="64">
        <f t="shared" si="12"/>
        <v>0</v>
      </c>
      <c r="C329" s="64">
        <f t="shared" si="12"/>
        <v>0</v>
      </c>
      <c r="D329" s="39">
        <f>C329+B329</f>
        <v>0</v>
      </c>
      <c r="E329" s="39">
        <f>(B329+C329-B330-C330)+MIN((B330+C330),(E328+B329+C329-B330-C330)/0.8*0.2)</f>
        <v>0</v>
      </c>
    </row>
    <row r="330" spans="1:1024" ht="15.6" customHeight="1">
      <c r="A330" s="40" t="s">
        <v>30</v>
      </c>
      <c r="B330" s="64">
        <f t="shared" si="12"/>
        <v>0</v>
      </c>
      <c r="C330" s="64">
        <f t="shared" si="12"/>
        <v>0</v>
      </c>
      <c r="D330" s="42">
        <f>C330+B330</f>
        <v>0</v>
      </c>
      <c r="E330" s="42">
        <f>MIN((B330+C330),(E328+B329+C329-B330-C330)/0.8*0.2)</f>
        <v>0</v>
      </c>
    </row>
    <row r="331" spans="1:1024" ht="15.6" customHeight="1">
      <c r="A331" s="34" t="s">
        <v>44</v>
      </c>
      <c r="B331" s="35">
        <f>+B332+B333</f>
        <v>0</v>
      </c>
      <c r="C331" s="35">
        <f>+C332+C333</f>
        <v>0</v>
      </c>
      <c r="D331" s="35">
        <f>+D332+D333</f>
        <v>0</v>
      </c>
      <c r="E331" s="35">
        <f>+E332+E333</f>
        <v>0</v>
      </c>
    </row>
    <row r="332" spans="1:1024" ht="15.6" customHeight="1">
      <c r="A332" s="37" t="s">
        <v>28</v>
      </c>
      <c r="B332" s="64">
        <f t="shared" ref="B332:C334" si="13">+B124+B194+B263</f>
        <v>0</v>
      </c>
      <c r="C332" s="64">
        <f t="shared" si="13"/>
        <v>0</v>
      </c>
      <c r="D332" s="39">
        <f>C332+B332</f>
        <v>0</v>
      </c>
      <c r="E332" s="39">
        <f>D332</f>
        <v>0</v>
      </c>
    </row>
    <row r="333" spans="1:1024" ht="15.6" customHeight="1">
      <c r="A333" s="37" t="s">
        <v>29</v>
      </c>
      <c r="B333" s="64">
        <f t="shared" si="13"/>
        <v>0</v>
      </c>
      <c r="C333" s="64">
        <f t="shared" si="13"/>
        <v>0</v>
      </c>
      <c r="D333" s="39">
        <f>C333+B333</f>
        <v>0</v>
      </c>
      <c r="E333" s="39">
        <f>(B333+C333-B334-C334)+MIN((B334+C334),(E332+B333+C333-B334-C334)/0.8*0.2)</f>
        <v>0</v>
      </c>
    </row>
    <row r="334" spans="1:1024" ht="15.6" customHeight="1">
      <c r="A334" s="40" t="s">
        <v>30</v>
      </c>
      <c r="B334" s="64">
        <f t="shared" si="13"/>
        <v>0</v>
      </c>
      <c r="C334" s="64">
        <f t="shared" si="13"/>
        <v>0</v>
      </c>
      <c r="D334" s="42">
        <f>C334+B334</f>
        <v>0</v>
      </c>
      <c r="E334" s="42">
        <f>MIN((B334+C334),(E332+B333+C333-B334-C334)/0.8*0.2)</f>
        <v>0</v>
      </c>
    </row>
    <row r="335" spans="1:1024" ht="21.4" customHeight="1">
      <c r="A335" s="45" t="s">
        <v>45</v>
      </c>
      <c r="B335" s="46">
        <f>+B315+B319+B323+B327+B331</f>
        <v>0</v>
      </c>
      <c r="C335" s="46">
        <f>+C315+C319+C323+C327+C331</f>
        <v>0</v>
      </c>
      <c r="D335" s="46">
        <f>+D315+D319+D323+D327+D331</f>
        <v>0</v>
      </c>
      <c r="E335" s="46">
        <f>+E315+E319+E323+E327+E331</f>
        <v>0</v>
      </c>
    </row>
    <row r="336" spans="1:1024" s="51" customFormat="1" ht="9.4" customHeight="1">
      <c r="A336" s="48"/>
      <c r="B336" s="49"/>
      <c r="C336" s="49"/>
      <c r="D336" s="49"/>
      <c r="E336" s="49"/>
      <c r="F336" s="12"/>
      <c r="G336" s="11"/>
      <c r="H336" s="11"/>
      <c r="I336" s="11"/>
      <c r="AMJ336" s="13"/>
    </row>
    <row r="337" spans="1:1024" ht="22.35" customHeight="1">
      <c r="A337" s="45" t="s">
        <v>46</v>
      </c>
      <c r="B337" s="52">
        <f>+B313+B335</f>
        <v>0</v>
      </c>
      <c r="C337" s="52">
        <f>+C313+C335</f>
        <v>0</v>
      </c>
      <c r="D337" s="52">
        <f>+D313+D335</f>
        <v>0</v>
      </c>
      <c r="E337" s="52">
        <f>+E313+E335</f>
        <v>0</v>
      </c>
    </row>
    <row r="338" spans="1:1024" ht="19.7" customHeight="1">
      <c r="A338" s="54" t="s">
        <v>47</v>
      </c>
      <c r="B338" s="55">
        <f>SUM(B339:B341)</f>
        <v>0</v>
      </c>
      <c r="C338" s="55">
        <f>SUM(C339:C341)</f>
        <v>0</v>
      </c>
      <c r="D338" s="55">
        <f>SUM(D339:D341)</f>
        <v>0</v>
      </c>
      <c r="E338" s="56">
        <f>MIN(D338,(E337/0.9*0.1))</f>
        <v>0</v>
      </c>
    </row>
    <row r="339" spans="1:1024" ht="32.1" customHeight="1">
      <c r="A339" s="57" t="s">
        <v>48</v>
      </c>
      <c r="B339" s="64">
        <f t="shared" ref="B339:C341" si="14">+B131+B201+B270</f>
        <v>0</v>
      </c>
      <c r="C339" s="64">
        <f t="shared" si="14"/>
        <v>0</v>
      </c>
      <c r="D339" s="58">
        <f>+C339+B339</f>
        <v>0</v>
      </c>
      <c r="E339" s="59" t="str">
        <f>IF(B339=0,"",E338/D338*D339)</f>
        <v/>
      </c>
    </row>
    <row r="340" spans="1:1024" ht="32.1" customHeight="1">
      <c r="A340" s="57" t="s">
        <v>49</v>
      </c>
      <c r="B340" s="64">
        <f t="shared" si="14"/>
        <v>0</v>
      </c>
      <c r="C340" s="64">
        <f t="shared" si="14"/>
        <v>0</v>
      </c>
      <c r="D340" s="58">
        <f>+C340+B340</f>
        <v>0</v>
      </c>
      <c r="E340" s="59" t="str">
        <f>IF(B340=0,"",E338/D338*D340)</f>
        <v/>
      </c>
    </row>
    <row r="341" spans="1:1024" ht="32.1" customHeight="1">
      <c r="A341" s="57" t="s">
        <v>50</v>
      </c>
      <c r="B341" s="64">
        <f t="shared" si="14"/>
        <v>0</v>
      </c>
      <c r="C341" s="64">
        <f t="shared" si="14"/>
        <v>0</v>
      </c>
      <c r="D341" s="58">
        <f>+C341+B341</f>
        <v>0</v>
      </c>
      <c r="E341" s="59" t="str">
        <f>IF(B341=0,"",E338/D338*D341)</f>
        <v/>
      </c>
    </row>
    <row r="342" spans="1:1024" ht="22.35" customHeight="1">
      <c r="A342" s="45" t="s">
        <v>51</v>
      </c>
      <c r="B342" s="52">
        <f>+B337+B338</f>
        <v>0</v>
      </c>
      <c r="C342" s="52">
        <f>+C337+C338</f>
        <v>0</v>
      </c>
      <c r="D342" s="52">
        <f>+D337+D338</f>
        <v>0</v>
      </c>
      <c r="E342" s="60">
        <f>+E337+E338</f>
        <v>0</v>
      </c>
    </row>
    <row r="343" spans="1:1024" ht="22.35" customHeight="1">
      <c r="A343" s="54" t="s">
        <v>52</v>
      </c>
      <c r="B343" s="64">
        <f>+B135+B205+B274</f>
        <v>0</v>
      </c>
      <c r="C343" s="64">
        <f>+C135+C205+C274</f>
        <v>0</v>
      </c>
      <c r="D343" s="56">
        <f>+C343+B343</f>
        <v>0</v>
      </c>
      <c r="E343" s="11"/>
      <c r="F343" s="53"/>
    </row>
    <row r="344" spans="1:1024" s="11" customFormat="1" ht="20.45" customHeight="1">
      <c r="A344" s="54" t="s">
        <v>53</v>
      </c>
      <c r="B344" s="64">
        <f>+B136+B206+B275</f>
        <v>0</v>
      </c>
      <c r="C344" s="64">
        <f>+C136+C206+C275</f>
        <v>0</v>
      </c>
      <c r="D344" s="56">
        <f>+C344+B344</f>
        <v>0</v>
      </c>
      <c r="AMJ344" s="13"/>
    </row>
    <row r="345" spans="1:1024" ht="22.35" customHeight="1">
      <c r="A345" s="61" t="s">
        <v>54</v>
      </c>
      <c r="B345" s="62">
        <f>+B344+B342+B343</f>
        <v>0</v>
      </c>
      <c r="C345" s="62">
        <f>+C344+C342+C343</f>
        <v>0</v>
      </c>
      <c r="D345" s="63">
        <f>+D344+D342+D343</f>
        <v>0</v>
      </c>
      <c r="E345" s="65" t="str">
        <f>IF(D345=B65,"","Totale non coerente con il corrispondente della QUADRO ECONOMICO")</f>
        <v/>
      </c>
      <c r="F345" s="11"/>
    </row>
    <row r="346" spans="1:1024" ht="15.6" customHeight="1">
      <c r="B346" s="66"/>
      <c r="C346" s="66"/>
      <c r="D346" s="66"/>
      <c r="E346" s="66"/>
      <c r="F346" s="66"/>
    </row>
    <row r="347" spans="1:1024" ht="15.6" customHeight="1">
      <c r="B347" s="66"/>
      <c r="C347" s="66"/>
    </row>
    <row r="348" spans="1:1024" ht="31.35" customHeight="1">
      <c r="A348" s="7" t="s">
        <v>58</v>
      </c>
      <c r="B348" s="7"/>
      <c r="C348" s="7"/>
      <c r="D348" s="7"/>
      <c r="E348" s="7"/>
      <c r="F348" s="66"/>
    </row>
    <row r="349" spans="1:1024" s="70" customFormat="1" ht="23.25" customHeight="1">
      <c r="A349" s="6" t="s">
        <v>59</v>
      </c>
      <c r="B349" s="6"/>
      <c r="C349" s="6"/>
      <c r="D349" s="6"/>
      <c r="E349" s="68">
        <f>+D282+D286+D290+D294+D298+D302+D306+D310+D316+D320+D324+D328+D332</f>
        <v>0</v>
      </c>
      <c r="F349" s="69"/>
      <c r="AMJ349" s="13"/>
    </row>
    <row r="350" spans="1:1024" s="70" customFormat="1" ht="23.25" customHeight="1">
      <c r="A350" s="6" t="s">
        <v>60</v>
      </c>
      <c r="B350" s="6"/>
      <c r="C350" s="6"/>
      <c r="D350" s="6"/>
      <c r="E350" s="68">
        <f>+D283+D287+D291+D295+D299+D303+D307+D311+D317+D321+D325+D329+D333</f>
        <v>0</v>
      </c>
      <c r="F350" s="69"/>
      <c r="AMJ350" s="13"/>
    </row>
    <row r="351" spans="1:1024" s="70" customFormat="1" ht="23.25" customHeight="1">
      <c r="A351" s="5" t="s">
        <v>61</v>
      </c>
      <c r="B351" s="5"/>
      <c r="C351" s="5"/>
      <c r="D351" s="5"/>
      <c r="E351" s="71">
        <f>+D284+D288+D292+D296+D300+D304+D308+D312+D318+D322+D326+D330+D334</f>
        <v>0</v>
      </c>
      <c r="F351" s="69"/>
      <c r="AMJ351" s="13"/>
    </row>
    <row r="352" spans="1:1024" s="70" customFormat="1" ht="23.25" customHeight="1">
      <c r="A352" s="4" t="s">
        <v>62</v>
      </c>
      <c r="B352" s="4"/>
      <c r="C352" s="4"/>
      <c r="D352" s="4"/>
      <c r="E352" s="68">
        <f>+D338</f>
        <v>0</v>
      </c>
      <c r="F352" s="69"/>
      <c r="AMJ352" s="13"/>
    </row>
    <row r="353" spans="1:1024" s="70" customFormat="1" ht="23.25" customHeight="1">
      <c r="A353" s="3" t="s">
        <v>63</v>
      </c>
      <c r="B353" s="3"/>
      <c r="C353" s="3"/>
      <c r="D353" s="3"/>
      <c r="E353" s="63">
        <f>+E349+E350+E352</f>
        <v>0</v>
      </c>
      <c r="F353" s="69"/>
      <c r="AMJ353" s="13"/>
    </row>
    <row r="354" spans="1:1024" s="70" customFormat="1" ht="23.25" customHeight="1">
      <c r="A354" s="2" t="s">
        <v>64</v>
      </c>
      <c r="B354" s="2"/>
      <c r="C354" s="2"/>
      <c r="D354" s="2"/>
      <c r="E354" s="68">
        <f>+D344+D343</f>
        <v>0</v>
      </c>
      <c r="F354" s="69"/>
      <c r="AMJ354" s="13"/>
    </row>
    <row r="355" spans="1:1024" s="70" customFormat="1" ht="23.25" customHeight="1">
      <c r="A355" s="3" t="s">
        <v>54</v>
      </c>
      <c r="B355" s="3"/>
      <c r="C355" s="3"/>
      <c r="D355" s="3"/>
      <c r="E355" s="63">
        <f>+E354+E353</f>
        <v>0</v>
      </c>
      <c r="F355" s="69"/>
      <c r="AMJ355" s="13"/>
    </row>
    <row r="356" spans="1:1024" ht="15.6" customHeight="1">
      <c r="B356" s="66"/>
      <c r="C356" s="66"/>
    </row>
    <row r="357" spans="1:1024" ht="15.6" customHeight="1">
      <c r="B357" s="66"/>
      <c r="C357" s="66"/>
    </row>
    <row r="358" spans="1:1024" ht="35.65" customHeight="1">
      <c r="A358" s="14" t="s">
        <v>65</v>
      </c>
      <c r="B358" s="73"/>
      <c r="C358" s="66"/>
      <c r="J358" s="13"/>
    </row>
    <row r="359" spans="1:1024" ht="15.6" customHeight="1">
      <c r="E359" s="66"/>
      <c r="J359" s="13"/>
    </row>
    <row r="360" spans="1:1024" ht="31.35" customHeight="1">
      <c r="A360" s="74" t="s">
        <v>66</v>
      </c>
      <c r="B360" s="75">
        <v>2018</v>
      </c>
      <c r="C360" s="75">
        <f>1+B360</f>
        <v>2019</v>
      </c>
      <c r="D360" s="75">
        <f>1+C360</f>
        <v>2020</v>
      </c>
      <c r="E360" s="75">
        <f>1+D360</f>
        <v>2021</v>
      </c>
      <c r="F360" s="75">
        <f>1+E360</f>
        <v>2022</v>
      </c>
      <c r="G360" s="76" t="s">
        <v>17</v>
      </c>
      <c r="J360" s="13"/>
    </row>
    <row r="361" spans="1:1024" s="11" customFormat="1" ht="20.100000000000001" customHeight="1">
      <c r="A361" s="67" t="s">
        <v>67</v>
      </c>
      <c r="B361" s="77"/>
      <c r="C361" s="77"/>
      <c r="D361" s="77"/>
      <c r="E361" s="77"/>
      <c r="F361" s="77"/>
      <c r="G361" s="68">
        <f>SUM(B361:F361)</f>
        <v>0</v>
      </c>
      <c r="H361" s="65" t="str">
        <f>IF(G361=E349,"","Totale non coerente con il corrispondente della tabella di riepilogo")</f>
        <v/>
      </c>
    </row>
    <row r="362" spans="1:1024" s="11" customFormat="1" ht="20.100000000000001" customHeight="1">
      <c r="A362" s="67" t="s">
        <v>29</v>
      </c>
      <c r="B362" s="77"/>
      <c r="C362" s="77"/>
      <c r="D362" s="77"/>
      <c r="E362" s="77"/>
      <c r="F362" s="77"/>
      <c r="G362" s="68">
        <f>SUM(B362:F362)</f>
        <v>0</v>
      </c>
      <c r="H362" s="65" t="str">
        <f>IF(G362=E350,"","Totale non coerente con il corrispondente della tabella di riepilogo")</f>
        <v/>
      </c>
    </row>
    <row r="363" spans="1:1024" s="11" customFormat="1" ht="20.100000000000001" customHeight="1">
      <c r="A363" s="72" t="s">
        <v>68</v>
      </c>
      <c r="B363" s="77"/>
      <c r="C363" s="77"/>
      <c r="D363" s="77"/>
      <c r="E363" s="77"/>
      <c r="F363" s="77"/>
      <c r="G363" s="68">
        <f>SUM(B363:F363)</f>
        <v>0</v>
      </c>
      <c r="H363" s="65" t="str">
        <f>IF(G363=E352,"","Totale non coerente con il corrispondente della tabella di riepilogo")</f>
        <v/>
      </c>
    </row>
    <row r="364" spans="1:1024" s="11" customFormat="1" ht="21.6" customHeight="1">
      <c r="A364" s="78" t="s">
        <v>63</v>
      </c>
      <c r="B364" s="62">
        <f>SUM(B361:B363)</f>
        <v>0</v>
      </c>
      <c r="C364" s="62">
        <f>SUM(C361:C363)</f>
        <v>0</v>
      </c>
      <c r="D364" s="62">
        <f>SUM(D361:D363)</f>
        <v>0</v>
      </c>
      <c r="E364" s="62">
        <f>SUM(E361:E363)</f>
        <v>0</v>
      </c>
      <c r="F364" s="62">
        <f>SUM(F361:F363)</f>
        <v>0</v>
      </c>
      <c r="G364" s="63">
        <f>+G363+G362+G361</f>
        <v>0</v>
      </c>
      <c r="H364" s="65" t="str">
        <f>IF(G364=E353,"","Totale non coerente con il corrispondente della tabella di riepilogo")</f>
        <v/>
      </c>
    </row>
    <row r="365" spans="1:1024" s="11" customFormat="1" ht="20.100000000000001" customHeight="1">
      <c r="A365" s="79" t="s">
        <v>69</v>
      </c>
      <c r="B365" s="77"/>
      <c r="C365" s="77"/>
      <c r="D365" s="77"/>
      <c r="E365" s="77"/>
      <c r="F365" s="77"/>
      <c r="G365" s="68">
        <f>SUM(B365:F365)</f>
        <v>0</v>
      </c>
      <c r="H365" s="65" t="str">
        <f>IF(G365=E354,"","Totale non coerente con il corrispondente della tabella di riepilogo")</f>
        <v/>
      </c>
    </row>
    <row r="366" spans="1:1024" s="11" customFormat="1" ht="21.6" customHeight="1">
      <c r="A366" s="78" t="s">
        <v>54</v>
      </c>
      <c r="B366" s="62">
        <f t="shared" ref="B366:G366" si="15">+B365+B364</f>
        <v>0</v>
      </c>
      <c r="C366" s="62">
        <f t="shared" si="15"/>
        <v>0</v>
      </c>
      <c r="D366" s="62">
        <f t="shared" si="15"/>
        <v>0</v>
      </c>
      <c r="E366" s="62">
        <f t="shared" si="15"/>
        <v>0</v>
      </c>
      <c r="F366" s="62">
        <f t="shared" si="15"/>
        <v>0</v>
      </c>
      <c r="G366" s="63">
        <f t="shared" si="15"/>
        <v>0</v>
      </c>
      <c r="H366" s="65" t="str">
        <f>IF(G366=E355,"","Totale non coerente con il corrispondente della tabella di riepilogo")</f>
        <v/>
      </c>
    </row>
    <row r="367" spans="1:1024" ht="15.6" customHeight="1">
      <c r="J367" s="13"/>
    </row>
    <row r="368" spans="1:1024" ht="15.6" customHeight="1">
      <c r="J368" s="13"/>
    </row>
    <row r="369" spans="1:10" ht="30.6" customHeight="1">
      <c r="A369" s="80" t="s">
        <v>70</v>
      </c>
      <c r="B369" s="15"/>
      <c r="J369" s="13"/>
    </row>
    <row r="371" spans="1:10" ht="66.599999999999994" customHeight="1">
      <c r="A371" s="81" t="s">
        <v>71</v>
      </c>
      <c r="B371" s="82" t="s">
        <v>72</v>
      </c>
      <c r="C371" s="82" t="s">
        <v>73</v>
      </c>
      <c r="D371" s="83" t="s">
        <v>74</v>
      </c>
      <c r="E371" s="1" t="s">
        <v>75</v>
      </c>
      <c r="F371" s="1" t="s">
        <v>76</v>
      </c>
      <c r="G371" s="84" t="s">
        <v>77</v>
      </c>
    </row>
    <row r="372" spans="1:10" ht="23.65" customHeight="1">
      <c r="A372" s="81" t="s">
        <v>78</v>
      </c>
      <c r="B372" s="82" t="s">
        <v>79</v>
      </c>
      <c r="C372" s="75" t="s">
        <v>80</v>
      </c>
      <c r="D372" s="75" t="s">
        <v>81</v>
      </c>
      <c r="E372" s="1"/>
      <c r="F372" s="1"/>
      <c r="G372" s="85" t="s">
        <v>80</v>
      </c>
    </row>
    <row r="373" spans="1:10" ht="33.6" customHeight="1">
      <c r="A373" s="86">
        <f>+D345</f>
        <v>0</v>
      </c>
      <c r="B373" s="86">
        <f>+E342</f>
        <v>0</v>
      </c>
      <c r="C373" s="77"/>
      <c r="D373" s="87"/>
      <c r="E373" s="88"/>
      <c r="F373" s="88"/>
      <c r="G373" s="89" t="str">
        <f>IF(D373="","",ROUND(C373*D373*(F373/E373),2))</f>
        <v/>
      </c>
    </row>
    <row r="374" spans="1:10" ht="15.6" customHeight="1">
      <c r="E374" s="66"/>
    </row>
    <row r="375" spans="1:10" ht="26.45" customHeight="1">
      <c r="A375" s="14" t="s">
        <v>82</v>
      </c>
      <c r="B375" s="15"/>
    </row>
    <row r="377" spans="1:10" ht="51.4" customHeight="1">
      <c r="A377" s="90" t="s">
        <v>83</v>
      </c>
      <c r="B377" s="90" t="s">
        <v>83</v>
      </c>
      <c r="C377" s="91" t="s">
        <v>84</v>
      </c>
      <c r="D377" s="91" t="s">
        <v>85</v>
      </c>
      <c r="E377" s="92" t="s">
        <v>86</v>
      </c>
    </row>
    <row r="378" spans="1:10" ht="20.100000000000001" customHeight="1">
      <c r="A378" s="93" t="s">
        <v>87</v>
      </c>
      <c r="B378" s="93" t="s">
        <v>88</v>
      </c>
      <c r="C378" s="94">
        <f>+E342</f>
        <v>0</v>
      </c>
      <c r="D378" s="94">
        <f>+D342-E342</f>
        <v>0</v>
      </c>
      <c r="E378" s="95">
        <f>+D378+C378</f>
        <v>0</v>
      </c>
    </row>
    <row r="379" spans="1:10" ht="20.100000000000001" customHeight="1">
      <c r="A379" s="93" t="s">
        <v>89</v>
      </c>
      <c r="B379" s="93" t="s">
        <v>90</v>
      </c>
      <c r="C379" s="96"/>
      <c r="D379" s="94">
        <f>+D344+D343</f>
        <v>0</v>
      </c>
      <c r="E379" s="95">
        <f>+D379+C379</f>
        <v>0</v>
      </c>
    </row>
    <row r="380" spans="1:10" ht="20.100000000000001" customHeight="1">
      <c r="A380" s="93" t="s">
        <v>91</v>
      </c>
      <c r="B380" s="93" t="s">
        <v>91</v>
      </c>
      <c r="C380" s="97">
        <f>+C379+C378</f>
        <v>0</v>
      </c>
      <c r="D380" s="97">
        <f>+D379+D378</f>
        <v>0</v>
      </c>
      <c r="E380" s="98">
        <f>+E379+E378</f>
        <v>0</v>
      </c>
    </row>
    <row r="382" spans="1:10" ht="60.6" customHeight="1">
      <c r="A382" s="99" t="s">
        <v>92</v>
      </c>
      <c r="B382" s="100" t="s">
        <v>93</v>
      </c>
      <c r="C382" s="100" t="s">
        <v>94</v>
      </c>
      <c r="D382" s="100" t="s">
        <v>95</v>
      </c>
      <c r="E382" s="100" t="s">
        <v>96</v>
      </c>
      <c r="F382" s="100" t="s">
        <v>97</v>
      </c>
      <c r="G382" s="100" t="s">
        <v>98</v>
      </c>
      <c r="H382" s="100" t="s">
        <v>99</v>
      </c>
      <c r="I382" s="101" t="s">
        <v>100</v>
      </c>
    </row>
    <row r="383" spans="1:10" ht="20.100000000000001" customHeight="1">
      <c r="A383" s="93" t="s">
        <v>87</v>
      </c>
      <c r="B383" s="102"/>
      <c r="C383" s="102"/>
      <c r="D383" s="102"/>
      <c r="E383" s="102"/>
      <c r="F383" s="102"/>
      <c r="G383" s="103" t="str">
        <f>+G373</f>
        <v/>
      </c>
      <c r="H383" s="102"/>
      <c r="I383" s="56">
        <f>SUM(B383:H383)</f>
        <v>0</v>
      </c>
      <c r="J383" s="104" t="str">
        <f>IF(I383=E378,"","Totale non coerente con il corrispondente della tabella di riepilogo")</f>
        <v/>
      </c>
    </row>
    <row r="384" spans="1:10" ht="20.100000000000001" customHeight="1">
      <c r="A384" s="93" t="s">
        <v>101</v>
      </c>
      <c r="B384" s="102"/>
      <c r="C384" s="102"/>
      <c r="D384" s="102"/>
      <c r="E384" s="102"/>
      <c r="F384" s="102"/>
      <c r="G384" s="105"/>
      <c r="H384" s="102"/>
      <c r="I384" s="56">
        <f>SUM(B384:H384)</f>
        <v>0</v>
      </c>
      <c r="J384" s="65" t="str">
        <f>IF(I384=E379,"","Totale non coerente con il corrispondente della tabella di riepilogo")</f>
        <v/>
      </c>
    </row>
    <row r="385" spans="1:10" ht="20.100000000000001" customHeight="1">
      <c r="A385" s="31" t="s">
        <v>102</v>
      </c>
      <c r="B385" s="68">
        <f t="shared" ref="B385:I385" si="16">SUM(B383:B384)</f>
        <v>0</v>
      </c>
      <c r="C385" s="68">
        <f t="shared" si="16"/>
        <v>0</v>
      </c>
      <c r="D385" s="68">
        <f t="shared" si="16"/>
        <v>0</v>
      </c>
      <c r="E385" s="68">
        <f t="shared" si="16"/>
        <v>0</v>
      </c>
      <c r="F385" s="68">
        <f t="shared" si="16"/>
        <v>0</v>
      </c>
      <c r="G385" s="68">
        <f t="shared" si="16"/>
        <v>0</v>
      </c>
      <c r="H385" s="68">
        <f t="shared" si="16"/>
        <v>0</v>
      </c>
      <c r="I385" s="63">
        <f t="shared" si="16"/>
        <v>0</v>
      </c>
      <c r="J385" s="65" t="str">
        <f>IF(I385=E380,"","Totale non coerente con il corrispondente della tabella di riepilogo")</f>
        <v/>
      </c>
    </row>
    <row r="387" spans="1:10" ht="15.6" customHeight="1">
      <c r="A387" s="106"/>
    </row>
    <row r="389" spans="1:10" ht="23.2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sheetProtection sheet="1" objects="1" scenarios="1" selectLockedCells="1"/>
  <mergeCells count="26">
    <mergeCell ref="F371:F372"/>
    <mergeCell ref="A352:D352"/>
    <mergeCell ref="A353:D353"/>
    <mergeCell ref="A354:D354"/>
    <mergeCell ref="A355:D355"/>
    <mergeCell ref="E371:E372"/>
    <mergeCell ref="A314:F314"/>
    <mergeCell ref="A348:E348"/>
    <mergeCell ref="A349:D349"/>
    <mergeCell ref="A350:D350"/>
    <mergeCell ref="A351:D351"/>
    <mergeCell ref="A209:F209"/>
    <mergeCell ref="A211:F211"/>
    <mergeCell ref="A245:F245"/>
    <mergeCell ref="A278:E278"/>
    <mergeCell ref="A280:F280"/>
    <mergeCell ref="A72:F72"/>
    <mergeCell ref="A106:F106"/>
    <mergeCell ref="A140:F140"/>
    <mergeCell ref="A142:F142"/>
    <mergeCell ref="A176:F176"/>
    <mergeCell ref="A3:B3"/>
    <mergeCell ref="A19:B19"/>
    <mergeCell ref="A35:B35"/>
    <mergeCell ref="A51:B51"/>
    <mergeCell ref="A70:F70"/>
  </mergeCells>
  <pageMargins left="0.66944444444444395" right="0.62986111111111098" top="0.62083333333333302" bottom="0.27569444444444402" header="0.33402777777777798" footer="0.51180555555555496"/>
  <pageSetup paperSize="9" scale="55" orientation="landscape" useFirstPageNumber="1" horizontalDpi="300" verticalDpi="300"/>
  <headerFooter>
    <oddHeader>&amp;C&amp;"Arial,Grassetto"&amp;15D.1 - PIANO DI INVESTIMENTO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Enea Belloni</cp:lastModifiedBy>
  <cp:revision>48</cp:revision>
  <dcterms:created xsi:type="dcterms:W3CDTF">2017-06-26T10:10:56Z</dcterms:created>
  <dcterms:modified xsi:type="dcterms:W3CDTF">2021-04-12T13:25:07Z</dcterms:modified>
  <dc:language>it-IT</dc:language>
</cp:coreProperties>
</file>